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4.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5.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5.xml" ContentType="application/vnd.openxmlformats-officedocument.spreadsheetml.comment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FINAIDS\Student Sucess Plans\"/>
    </mc:Choice>
  </mc:AlternateContent>
  <xr:revisionPtr revIDLastSave="0" documentId="13_ncr:1_{6257B5E3-D7B3-4FDC-9B90-4CF881AFB003}" xr6:coauthVersionLast="47" xr6:coauthVersionMax="47" xr10:uidLastSave="{00000000-0000-0000-0000-000000000000}"/>
  <bookViews>
    <workbookView xWindow="-110" yWindow="-110" windowWidth="19420" windowHeight="11500" tabRatio="835" xr2:uid="{0AD0100F-E9D9-4138-9DF9-3A9B3B66046C}"/>
  </bookViews>
  <sheets>
    <sheet name="Semester 1 - Monthly Budget" sheetId="8" r:id="rId1"/>
    <sheet name="Semester 2 - Monthly Budget" sheetId="11" r:id="rId2"/>
    <sheet name="Summer - Monthly Budget" sheetId="12" r:id="rId3"/>
    <sheet name="Semester 3 - Monthly Budget " sheetId="10" r:id="rId4"/>
    <sheet name="Semester 4 - Monthly Budget" sheetId="13" r:id="rId5"/>
    <sheet name="Outside Resources" sheetId="3" r:id="rId6"/>
  </sheets>
  <externalReferences>
    <externalReference r:id="rId7"/>
  </externalReferences>
  <definedNames>
    <definedName name="Months_in_semester" localSheetId="0">'Semester 1 - Monthly Budget'!$K$32</definedName>
    <definedName name="Months_in_semester" localSheetId="1">'Semester 2 - Monthly Budget'!$K$32</definedName>
    <definedName name="Months_in_semester" localSheetId="3">'Semester 3 - Monthly Budget '!$K$32</definedName>
    <definedName name="Months_in_semester" localSheetId="4">'Semester 4 - Monthly Budget'!$K$32</definedName>
    <definedName name="Months_in_semester" localSheetId="2">'Summer - Monthly Budget'!$K$32</definedName>
    <definedName name="Months_in_seme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3" l="1"/>
  <c r="D41" i="13"/>
  <c r="J40" i="13"/>
  <c r="D40" i="13"/>
  <c r="K39" i="13"/>
  <c r="D39" i="13"/>
  <c r="K38" i="13"/>
  <c r="D38" i="13"/>
  <c r="D42" i="13" s="1"/>
  <c r="K37" i="13"/>
  <c r="D37" i="13"/>
  <c r="K36" i="13"/>
  <c r="D36" i="13"/>
  <c r="K35" i="13"/>
  <c r="C35" i="13"/>
  <c r="C42" i="13" s="1"/>
  <c r="G50" i="12"/>
  <c r="D41" i="12"/>
  <c r="J40" i="12"/>
  <c r="D40" i="12"/>
  <c r="K39" i="12"/>
  <c r="D39" i="12"/>
  <c r="K38" i="12"/>
  <c r="D38" i="12"/>
  <c r="K37" i="12"/>
  <c r="K40" i="12" s="1"/>
  <c r="D37" i="12"/>
  <c r="K36" i="12"/>
  <c r="D36" i="12"/>
  <c r="D42" i="12" s="1"/>
  <c r="K35" i="12"/>
  <c r="C35" i="12"/>
  <c r="C42" i="12" s="1"/>
  <c r="G50" i="11"/>
  <c r="D42" i="11"/>
  <c r="C42" i="11"/>
  <c r="D41" i="11"/>
  <c r="J40" i="11"/>
  <c r="D40" i="11"/>
  <c r="K39" i="11"/>
  <c r="D39" i="11"/>
  <c r="K38" i="11"/>
  <c r="D38" i="11"/>
  <c r="K37" i="11"/>
  <c r="D37" i="11"/>
  <c r="K36" i="11"/>
  <c r="D36" i="11"/>
  <c r="K35" i="11"/>
  <c r="C35" i="11"/>
  <c r="G50" i="10"/>
  <c r="D41" i="10"/>
  <c r="J40" i="10"/>
  <c r="D40" i="10"/>
  <c r="K39" i="10"/>
  <c r="D39" i="10"/>
  <c r="K38" i="10"/>
  <c r="D38" i="10"/>
  <c r="K37" i="10"/>
  <c r="D37" i="10"/>
  <c r="K36" i="10"/>
  <c r="D36" i="10"/>
  <c r="D42" i="10" s="1"/>
  <c r="K35" i="10"/>
  <c r="C35" i="10"/>
  <c r="C42" i="10" s="1"/>
  <c r="C35" i="8"/>
  <c r="G50" i="8"/>
  <c r="J40" i="8"/>
  <c r="K39" i="8"/>
  <c r="K38" i="8"/>
  <c r="K37" i="8"/>
  <c r="K36" i="8"/>
  <c r="K35" i="8"/>
  <c r="D12" i="12" l="1"/>
  <c r="D13" i="12" s="1"/>
  <c r="K40" i="13"/>
  <c r="D12" i="13" s="1"/>
  <c r="D13" i="13" s="1"/>
  <c r="K40" i="11"/>
  <c r="D12" i="11" s="1"/>
  <c r="D13" i="11" s="1"/>
  <c r="K40" i="10"/>
  <c r="D12" i="10" s="1"/>
  <c r="D13" i="10" s="1"/>
  <c r="K40" i="8"/>
  <c r="D37" i="8" l="1"/>
  <c r="D41" i="8"/>
  <c r="D38" i="8"/>
  <c r="D39" i="8"/>
  <c r="D40" i="8"/>
  <c r="D36" i="8"/>
  <c r="C42" i="8"/>
  <c r="D42" i="8"/>
  <c r="D12" i="8" s="1"/>
  <c r="D1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Bernhardt</author>
  </authors>
  <commentList>
    <comment ref="D35" authorId="0" shapeId="0" xr:uid="{FEBD0118-7D69-44B6-BA1F-31C4A4E782A8}">
      <text>
        <r>
          <rPr>
            <sz val="9"/>
            <color indexed="81"/>
            <rFont val="Tahoma"/>
            <charset val="1"/>
          </rPr>
          <t xml:space="preserve">Enter Monthly Fixed Income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Bernhardt</author>
  </authors>
  <commentList>
    <comment ref="D35" authorId="0" shapeId="0" xr:uid="{96CABBEA-1AC9-4DF6-8388-E02A659E8503}">
      <text>
        <r>
          <rPr>
            <sz val="9"/>
            <color indexed="81"/>
            <rFont val="Tahoma"/>
            <charset val="1"/>
          </rPr>
          <t xml:space="preserve">Enter Monthly Fixed Income Here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Stephanie Bernhardt</author>
  </authors>
  <commentList>
    <comment ref="D35" authorId="0" shapeId="0" xr:uid="{322E5626-6FEF-47D1-8BDE-0B33F02D5C62}">
      <text>
        <r>
          <rPr>
            <sz val="9"/>
            <color indexed="81"/>
            <rFont val="Tahoma"/>
            <charset val="1"/>
          </rPr>
          <t xml:space="preserve">Enter Monthly Fixed Income Here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Stephanie Bernhardt</author>
  </authors>
  <commentList>
    <comment ref="D35" authorId="0" shapeId="0" xr:uid="{CD72E1F3-954D-472B-BE47-23DEF6798C68}">
      <text>
        <r>
          <rPr>
            <sz val="9"/>
            <color indexed="81"/>
            <rFont val="Tahoma"/>
            <charset val="1"/>
          </rPr>
          <t xml:space="preserve">Enter Monthly Fixed Income Here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Stephanie Bernhardt</author>
  </authors>
  <commentList>
    <comment ref="D35" authorId="0" shapeId="0" xr:uid="{4449EF71-D0A9-40D4-929B-FF743B53B889}">
      <text>
        <r>
          <rPr>
            <sz val="9"/>
            <color indexed="81"/>
            <rFont val="Tahoma"/>
            <charset val="1"/>
          </rPr>
          <t xml:space="preserve">Enter Monthly Fixed Income Here
</t>
        </r>
      </text>
    </comment>
  </commentList>
</comments>
</file>

<file path=xl/sharedStrings.xml><?xml version="1.0" encoding="utf-8"?>
<sst xmlns="http://schemas.openxmlformats.org/spreadsheetml/2006/main" count="252" uniqueCount="45">
  <si>
    <t xml:space="preserve">Monthly Income Leftover: </t>
  </si>
  <si>
    <t xml:space="preserve">Semester Income Leftover: </t>
  </si>
  <si>
    <t>Monthly income</t>
  </si>
  <si>
    <t>Monthly expenses</t>
  </si>
  <si>
    <t>Semester expenses</t>
  </si>
  <si>
    <t>Semester length (months):</t>
  </si>
  <si>
    <t>Item</t>
  </si>
  <si>
    <t>Amount</t>
  </si>
  <si>
    <t>Per Month</t>
  </si>
  <si>
    <t>Per month</t>
  </si>
  <si>
    <t>Fixed income</t>
  </si>
  <si>
    <t>Tuition and Fees</t>
  </si>
  <si>
    <t>Financial aid</t>
  </si>
  <si>
    <t xml:space="preserve">Utilities (electric, water, gas) </t>
  </si>
  <si>
    <t>Charger Tech 360</t>
  </si>
  <si>
    <t>Employer Assistance</t>
  </si>
  <si>
    <t>Internet</t>
  </si>
  <si>
    <t>Books and Supplies</t>
  </si>
  <si>
    <t>Veteran Benefits</t>
  </si>
  <si>
    <t>Cell phone</t>
  </si>
  <si>
    <t>Scholarship</t>
  </si>
  <si>
    <t>Groceries</t>
  </si>
  <si>
    <t>Gas and Transportation</t>
  </si>
  <si>
    <t>Support from Family</t>
  </si>
  <si>
    <t>Student loans</t>
  </si>
  <si>
    <t>Other fees</t>
  </si>
  <si>
    <t>Other Income</t>
  </si>
  <si>
    <t>Credit cards</t>
  </si>
  <si>
    <t>Total</t>
  </si>
  <si>
    <t>Car Payment</t>
  </si>
  <si>
    <t>Insurance</t>
  </si>
  <si>
    <t>Child Care</t>
  </si>
  <si>
    <t>Subscriptions</t>
  </si>
  <si>
    <t>Clothing</t>
  </si>
  <si>
    <t>Entertainment</t>
  </si>
  <si>
    <t>Miscellaneous</t>
  </si>
  <si>
    <t>Closing Questions</t>
  </si>
  <si>
    <t>Are you considering borrowing loans to finance your education?</t>
  </si>
  <si>
    <t>Are you worried about how you will pay for expenses outside of tuition and fees?</t>
  </si>
  <si>
    <t>What are your plans after graduation (enter workforce, obtain a bachelors degree)?</t>
  </si>
  <si>
    <t xml:space="preserve"> College Student Budget</t>
  </si>
  <si>
    <t xml:space="preserve">Rent/Mortgage </t>
  </si>
  <si>
    <t>Additional Resources</t>
  </si>
  <si>
    <r>
      <rPr>
        <b/>
        <sz val="16"/>
        <color theme="1"/>
        <rFont val="Calibri"/>
        <family val="2"/>
        <scheme val="minor"/>
      </rPr>
      <t>Charger Dream</t>
    </r>
    <r>
      <rPr>
        <sz val="16"/>
        <color theme="1"/>
        <rFont val="Calibri"/>
        <family val="2"/>
        <scheme val="minor"/>
      </rPr>
      <t xml:space="preserve">
The Charger Dream Fund assists students through financial emergencies by awarding one-time grants up to $500 to ensure that a student’s education is not interrupted by an unexpected financial emergency. For more information, please email chargerdream@swtc.edu.  
</t>
    </r>
    <r>
      <rPr>
        <b/>
        <sz val="16"/>
        <color theme="1"/>
        <rFont val="Calibri"/>
        <family val="2"/>
        <scheme val="minor"/>
      </rPr>
      <t xml:space="preserve">Student Employment Opportunities 
</t>
    </r>
    <r>
      <rPr>
        <sz val="16"/>
        <color theme="1"/>
        <rFont val="Calibri"/>
        <family val="2"/>
        <scheme val="minor"/>
      </rPr>
      <t xml:space="preserve">Southwest Tech offers employment opportunities for students to earn an income plus gain valuable work experience while in school! Learn more and complete an application today!    
</t>
    </r>
    <r>
      <rPr>
        <b/>
        <sz val="16"/>
        <color theme="1"/>
        <rFont val="Calibri"/>
        <family val="2"/>
        <scheme val="minor"/>
      </rPr>
      <t>Chargers Cupboard</t>
    </r>
    <r>
      <rPr>
        <sz val="16"/>
        <color theme="1"/>
        <rFont val="Calibri"/>
        <family val="2"/>
        <scheme val="minor"/>
      </rPr>
      <t xml:space="preserve">
Food assistance is available to any current Southwest Tech student in need of emergency or supplemental food. Chargers Cupboard is located in the Knox Learning Center (Room 314). You can ask any staff member in the library services area, and they will be happy to assist you.
</t>
    </r>
    <r>
      <rPr>
        <b/>
        <sz val="16"/>
        <color theme="1"/>
        <rFont val="Calibri"/>
        <family val="2"/>
        <scheme val="minor"/>
      </rPr>
      <t>Fuel a Charger</t>
    </r>
    <r>
      <rPr>
        <sz val="16"/>
        <color theme="1"/>
        <rFont val="Calibri"/>
        <family val="2"/>
        <scheme val="minor"/>
      </rPr>
      <t xml:space="preserve">
The Fuel a Charger, established by the Southwest Tech Foundation, provides gas cards to students to assist with the cost of commuting, internships, clinicals, and other employment opportunities. Students struggling to afford gasoline may be eligible for two gas cards per semester, so long as funding available. Students may talk with an advisor, located in Student Services (Building 400) to determine eligibility.  
</t>
    </r>
    <r>
      <rPr>
        <b/>
        <sz val="16"/>
        <color theme="1"/>
        <rFont val="Calibri"/>
        <family val="2"/>
        <scheme val="minor"/>
      </rPr>
      <t>Third Party Agencies</t>
    </r>
    <r>
      <rPr>
        <sz val="16"/>
        <color theme="1"/>
        <rFont val="Calibri"/>
        <family val="2"/>
        <scheme val="minor"/>
      </rPr>
      <t xml:space="preserve">
• UMOS (United Migrant Opportunity Services) - is designed to assist qualifying students with the cost of tuition, books, tools and/or transportation assistance. To determine eligibility, complete the online application at https://www.umos.org/nfjp-application/ or contact Wilda Dorr at Wilda.Dorr@umos.org or 608-649-7408.  
• WIOA (Workforce Innovation Opportunity Act) - is designed to assist qualifying students with the cost of tuition, books, tools and/or transportation assistance. Learn more about the program at https://www.dol.gov/agencies/eta/wioa. Complete the application and send to Nicole Pfundheller at n.pfundheller@jobcenter.org or contact by calling 608-314.3300 ext. 336
</t>
    </r>
    <r>
      <rPr>
        <b/>
        <sz val="16"/>
        <color theme="1"/>
        <rFont val="Calibri"/>
        <family val="2"/>
        <scheme val="minor"/>
      </rPr>
      <t xml:space="preserve">Additional Resources
</t>
    </r>
    <r>
      <rPr>
        <sz val="16"/>
        <color theme="1"/>
        <rFont val="Calibri"/>
        <family val="2"/>
        <scheme val="minor"/>
      </rPr>
      <t>We know you may have more questions, and we want to help! So here are some sources that can help you answer additional questions. 
• For financial aid questions, please contact Financial Aid Services by emailing financial-aid@swtc.eduu or by visiting the website.  https://www.swtc.edu/student-resources/financial-resources/ 
• Information Technology Services – Please contact the ITS department by emailing help@swtc.edu or visit the Knowledge Base website. Kb.swtc.edu  
• Bookstore questions- Please get in touch with the bookstore by emailing bookstore@swtc.edu or by visiting the website. https://www.swtcbookstore.com/</t>
    </r>
  </si>
  <si>
    <t>Student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</si>
</sst>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409]#,##0_ ;\-[$$-409]#,##0\ "/>
    <numFmt numFmtId="165" formatCode="&quot;$&quot;#,##0"/>
  </numFmts>
  <fonts count="16" x14ac:knownFonts="1">
    <font>
      <sz val="11"/>
      <color theme="1"/>
      <name val="Calibri"/>
      <family val="2"/>
      <scheme val="minor"/>
    </font>
    <font>
      <sz val="11"/>
      <color theme="0"/>
      <name val="Calibri"/>
      <family val="2"/>
      <charset val="238"/>
      <scheme val="minor"/>
    </font>
    <font>
      <sz val="11"/>
      <color rgb="FFFF0000"/>
      <name val="Calibri"/>
      <family val="2"/>
      <charset val="238"/>
      <scheme val="minor"/>
    </font>
    <font>
      <b/>
      <sz val="16"/>
      <color theme="1"/>
      <name val="Calibri"/>
      <family val="2"/>
      <scheme val="minor"/>
    </font>
    <font>
      <b/>
      <sz val="12"/>
      <color theme="0"/>
      <name val="Calibri"/>
      <family val="2"/>
      <charset val="238"/>
      <scheme val="minor"/>
    </font>
    <font>
      <b/>
      <sz val="12"/>
      <name val="Calibri"/>
      <family val="2"/>
      <charset val="238"/>
      <scheme val="minor"/>
    </font>
    <font>
      <b/>
      <sz val="26"/>
      <color theme="0"/>
      <name val="Calibri"/>
      <family val="2"/>
      <charset val="238"/>
      <scheme val="minor"/>
    </font>
    <font>
      <sz val="11"/>
      <color theme="1"/>
      <name val="Calibri"/>
      <family val="2"/>
      <charset val="238"/>
      <scheme val="minor"/>
    </font>
    <font>
      <sz val="12"/>
      <color theme="1"/>
      <name val="Calibri"/>
      <family val="2"/>
      <charset val="238"/>
      <scheme val="minor"/>
    </font>
    <font>
      <b/>
      <sz val="16"/>
      <color theme="0"/>
      <name val="Calibri"/>
      <family val="2"/>
      <scheme val="minor"/>
    </font>
    <font>
      <sz val="16"/>
      <color theme="0"/>
      <name val="Calibri"/>
      <family val="2"/>
      <scheme val="minor"/>
    </font>
    <font>
      <b/>
      <sz val="80"/>
      <color theme="0"/>
      <name val="Calibri Light"/>
      <family val="2"/>
      <scheme val="major"/>
    </font>
    <font>
      <sz val="80"/>
      <color theme="0"/>
      <name val="Calibri Light"/>
      <family val="2"/>
      <scheme val="major"/>
    </font>
    <font>
      <b/>
      <u/>
      <sz val="20"/>
      <color theme="1"/>
      <name val="Calibri"/>
      <family val="2"/>
      <scheme val="minor"/>
    </font>
    <font>
      <sz val="16"/>
      <color theme="1"/>
      <name val="Calibri"/>
      <family val="2"/>
      <scheme val="minor"/>
    </font>
    <font>
      <sz val="9"/>
      <color indexed="81"/>
      <name val="Tahoma"/>
      <charset val="1"/>
    </font>
  </fonts>
  <fills count="10">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6"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004A8D"/>
        <bgColor indexed="64"/>
      </patternFill>
    </fill>
    <fill>
      <patternFill patternType="solid">
        <fgColor theme="3" tint="0.79998168889431442"/>
        <bgColor indexed="64"/>
      </patternFill>
    </fill>
    <fill>
      <patternFill patternType="solid">
        <fgColor rgb="FFF1B31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s>
  <cellStyleXfs count="4">
    <xf numFmtId="0" fontId="0" fillId="0" borderId="0"/>
    <xf numFmtId="0" fontId="7" fillId="0" borderId="0"/>
    <xf numFmtId="0" fontId="4" fillId="2" borderId="0" applyNumberFormat="0" applyProtection="0">
      <alignment vertical="center"/>
    </xf>
    <xf numFmtId="44" fontId="7" fillId="0" borderId="0" applyFont="0" applyFill="0" applyBorder="0" applyAlignment="0" applyProtection="0"/>
  </cellStyleXfs>
  <cellXfs count="57">
    <xf numFmtId="0" fontId="0" fillId="0" borderId="0" xfId="0"/>
    <xf numFmtId="0" fontId="1" fillId="0" borderId="0" xfId="1" applyFont="1"/>
    <xf numFmtId="0" fontId="7" fillId="0" borderId="0" xfId="1"/>
    <xf numFmtId="0" fontId="2" fillId="0" borderId="0" xfId="1" applyFont="1"/>
    <xf numFmtId="0" fontId="3" fillId="0" borderId="1" xfId="1" applyFont="1" applyBorder="1"/>
    <xf numFmtId="0" fontId="7" fillId="0" borderId="2" xfId="1" applyBorder="1"/>
    <xf numFmtId="164" fontId="3" fillId="0" borderId="3" xfId="1" applyNumberFormat="1" applyFont="1" applyBorder="1"/>
    <xf numFmtId="0" fontId="3" fillId="0" borderId="0" xfId="1" applyFont="1"/>
    <xf numFmtId="164" fontId="3" fillId="0" borderId="0" xfId="1" applyNumberFormat="1" applyFont="1"/>
    <xf numFmtId="164" fontId="7" fillId="0" borderId="0" xfId="1" applyNumberFormat="1"/>
    <xf numFmtId="0" fontId="7" fillId="0" borderId="4" xfId="1" applyBorder="1"/>
    <xf numFmtId="0" fontId="7" fillId="0" borderId="5" xfId="1" applyBorder="1"/>
    <xf numFmtId="0" fontId="7" fillId="0" borderId="7" xfId="1" applyBorder="1"/>
    <xf numFmtId="0" fontId="7" fillId="0" borderId="8" xfId="1" applyBorder="1"/>
    <xf numFmtId="0" fontId="7" fillId="0" borderId="9" xfId="1" applyBorder="1"/>
    <xf numFmtId="0" fontId="7" fillId="0" borderId="10" xfId="1" applyBorder="1"/>
    <xf numFmtId="0" fontId="7" fillId="0" borderId="11" xfId="1" applyBorder="1"/>
    <xf numFmtId="0" fontId="1" fillId="0" borderId="0" xfId="1" applyFont="1" applyAlignment="1">
      <alignment wrapText="1"/>
    </xf>
    <xf numFmtId="0" fontId="7" fillId="4" borderId="0" xfId="1" applyFill="1" applyAlignment="1" applyProtection="1">
      <alignment horizontal="left" vertical="center"/>
      <protection locked="0"/>
    </xf>
    <xf numFmtId="0" fontId="7" fillId="0" borderId="0" xfId="1" applyAlignment="1">
      <alignment vertical="center"/>
    </xf>
    <xf numFmtId="0" fontId="7" fillId="0" borderId="0" xfId="1" applyAlignment="1">
      <alignment horizontal="left" vertical="center" indent="1"/>
    </xf>
    <xf numFmtId="0" fontId="6" fillId="0" borderId="0" xfId="1" applyFont="1" applyAlignment="1">
      <alignment horizontal="left" vertical="center" indent="1"/>
    </xf>
    <xf numFmtId="0" fontId="7" fillId="0" borderId="0" xfId="1" applyAlignment="1">
      <alignment horizontal="left" indent="1"/>
    </xf>
    <xf numFmtId="0" fontId="7" fillId="0" borderId="0" xfId="1" applyAlignment="1">
      <alignment horizontal="center" vertical="center"/>
    </xf>
    <xf numFmtId="164" fontId="7" fillId="0" borderId="0" xfId="1" applyNumberFormat="1" applyAlignment="1">
      <alignment horizontal="center" vertical="center"/>
    </xf>
    <xf numFmtId="164" fontId="7" fillId="0" borderId="0" xfId="1" applyNumberFormat="1" applyAlignment="1" applyProtection="1">
      <alignment horizontal="right" vertical="center" indent="1"/>
      <protection locked="0"/>
    </xf>
    <xf numFmtId="164" fontId="7" fillId="0" borderId="0" xfId="1" applyNumberFormat="1" applyAlignment="1" applyProtection="1">
      <alignment horizontal="center" vertical="center"/>
      <protection locked="0"/>
    </xf>
    <xf numFmtId="0" fontId="8" fillId="0" borderId="0" xfId="1" applyFont="1" applyAlignment="1" applyProtection="1">
      <alignment horizontal="left" vertical="center" indent="1"/>
      <protection locked="0"/>
    </xf>
    <xf numFmtId="0" fontId="5" fillId="6" borderId="0" xfId="2" applyFont="1" applyFill="1" applyAlignment="1">
      <alignment horizontal="center" vertical="center"/>
    </xf>
    <xf numFmtId="0" fontId="7" fillId="5" borderId="0" xfId="1" applyFill="1" applyAlignment="1">
      <alignment horizontal="center" vertical="center"/>
    </xf>
    <xf numFmtId="0" fontId="7" fillId="7" borderId="0" xfId="1" applyFill="1"/>
    <xf numFmtId="164" fontId="1" fillId="7" borderId="0" xfId="1" applyNumberFormat="1" applyFont="1" applyFill="1"/>
    <xf numFmtId="0" fontId="1" fillId="7" borderId="0" xfId="1" applyFont="1" applyFill="1" applyAlignment="1">
      <alignment horizontal="center" vertical="center"/>
    </xf>
    <xf numFmtId="0" fontId="7" fillId="8" borderId="0" xfId="1" applyFill="1" applyAlignment="1" applyProtection="1">
      <alignment horizontal="left" vertical="center"/>
      <protection locked="0"/>
    </xf>
    <xf numFmtId="164" fontId="9" fillId="7" borderId="0" xfId="1" applyNumberFormat="1" applyFont="1" applyFill="1" applyAlignment="1">
      <alignment horizontal="left" vertical="center" indent="1"/>
    </xf>
    <xf numFmtId="164" fontId="10" fillId="7" borderId="0" xfId="1" applyNumberFormat="1" applyFont="1" applyFill="1" applyAlignment="1">
      <alignment horizontal="right" vertical="center" indent="1"/>
    </xf>
    <xf numFmtId="0" fontId="1" fillId="7" borderId="0" xfId="1" applyFont="1" applyFill="1" applyAlignment="1">
      <alignment horizontal="left"/>
    </xf>
    <xf numFmtId="0" fontId="7" fillId="9" borderId="0" xfId="1" applyFill="1"/>
    <xf numFmtId="0" fontId="7" fillId="0" borderId="0" xfId="0" applyNumberFormat="1" applyFont="1" applyFill="1" applyBorder="1" applyAlignment="1" applyProtection="1">
      <alignment horizontal="left" indent="1"/>
    </xf>
    <xf numFmtId="164" fontId="7" fillId="0" borderId="0" xfId="0" applyNumberFormat="1" applyFont="1" applyFill="1" applyBorder="1" applyAlignment="1" applyProtection="1">
      <alignment horizontal="right" vertical="center" indent="1"/>
    </xf>
    <xf numFmtId="164"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lignment horizontal="right" vertical="center" indent="1"/>
    </xf>
    <xf numFmtId="0" fontId="8" fillId="0" borderId="0" xfId="1" applyFont="1" applyAlignment="1" applyProtection="1">
      <alignment horizontal="left" vertical="center" indent="1"/>
    </xf>
    <xf numFmtId="164" fontId="7" fillId="0" borderId="0" xfId="1" applyNumberFormat="1" applyAlignment="1" applyProtection="1">
      <alignment horizontal="right" vertical="center" indent="1"/>
    </xf>
    <xf numFmtId="0" fontId="13" fillId="0" borderId="0" xfId="1" applyFont="1" applyAlignment="1">
      <alignment horizontal="center"/>
    </xf>
    <xf numFmtId="0" fontId="8" fillId="0" borderId="0" xfId="1" applyFont="1" applyAlignment="1" applyProtection="1">
      <alignment horizontal="left" vertical="center"/>
      <protection locked="0"/>
    </xf>
    <xf numFmtId="164" fontId="7" fillId="0" borderId="0" xfId="1" applyNumberFormat="1" applyFont="1" applyFill="1" applyAlignment="1" applyProtection="1">
      <alignment horizontal="right" vertical="center" indent="1"/>
    </xf>
    <xf numFmtId="0" fontId="7" fillId="4" borderId="0" xfId="1" applyFill="1" applyAlignment="1">
      <alignment horizontal="center" vertical="center"/>
    </xf>
    <xf numFmtId="0" fontId="7" fillId="8" borderId="0" xfId="1" applyFill="1" applyAlignment="1">
      <alignment horizontal="center" vertical="center"/>
    </xf>
    <xf numFmtId="0" fontId="11" fillId="7" borderId="0" xfId="1" applyFont="1" applyFill="1" applyAlignment="1">
      <alignment horizontal="left"/>
    </xf>
    <xf numFmtId="0" fontId="12" fillId="7" borderId="0" xfId="1" applyFont="1" applyFill="1" applyAlignment="1">
      <alignment horizontal="left"/>
    </xf>
    <xf numFmtId="0" fontId="7" fillId="0" borderId="5" xfId="1" applyBorder="1" applyAlignment="1">
      <alignment horizontal="center"/>
    </xf>
    <xf numFmtId="0" fontId="7" fillId="0" borderId="6" xfId="1" applyBorder="1" applyAlignment="1">
      <alignment horizontal="center"/>
    </xf>
    <xf numFmtId="0" fontId="5" fillId="3" borderId="0" xfId="2" applyFont="1" applyFill="1" applyAlignment="1">
      <alignment horizontal="center" vertical="center"/>
    </xf>
    <xf numFmtId="0" fontId="5" fillId="5" borderId="0" xfId="2" applyFont="1" applyFill="1" applyAlignment="1">
      <alignment horizontal="center" vertical="center"/>
    </xf>
    <xf numFmtId="0" fontId="4" fillId="7" borderId="0" xfId="2" applyFill="1" applyAlignment="1">
      <alignment horizontal="center" vertical="center"/>
    </xf>
    <xf numFmtId="0" fontId="14" fillId="0" borderId="0" xfId="1" applyFont="1" applyAlignment="1">
      <alignment horizontal="left" vertical="top" wrapText="1"/>
    </xf>
  </cellXfs>
  <cellStyles count="4">
    <cellStyle name="Currency 2" xfId="3" xr:uid="{4EFEC86A-A839-4D2D-A116-1A5C27E6ACC1}"/>
    <cellStyle name="Heading 1 2" xfId="2" xr:uid="{5CD26483-6C8C-44B6-8519-57CD5E367B8B}"/>
    <cellStyle name="Normal" xfId="0" builtinId="0"/>
    <cellStyle name="Normal 2" xfId="1" xr:uid="{C8F85A31-18F5-4DE9-9614-04919BD65EE8}"/>
  </cellStyles>
  <dxfs count="142">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numFmt numFmtId="164" formatCode="[$$-409]#,##0_ ;\-[$$-409]#,##0\ "/>
      <alignment horizontal="left" textRotation="0" wrapText="0" indent="1" justifyLastLine="0" shrinkToFit="0" readingOrder="0"/>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alignment horizontal="left" vertical="center" textRotation="0" wrapText="0" indent="1" justifyLastLine="0" shrinkToFit="0" readingOrder="0"/>
    </dxf>
    <dxf>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5" formatCode="&quot;$&quot;#,##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4" formatCode="[$$-409]#,##0_ ;\-[$$-409]#,##0\ "/>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fill>
        <patternFill patternType="solid">
          <fgColor indexed="64"/>
          <bgColor rgb="FF004A8D"/>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charset val="238"/>
        <scheme val="minor"/>
      </font>
      <numFmt numFmtId="164" formatCode="[$$-409]#,##0_ ;\-[$$-409]#,##0\ "/>
      <fill>
        <patternFill patternType="none">
          <fgColor indexed="64"/>
          <bgColor auto="1"/>
        </patternFill>
      </fill>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ill>
        <patternFill patternType="none">
          <fgColor indexed="64"/>
          <bgColor auto="1"/>
        </patternFill>
      </fill>
      <alignment horizontal="left" vertical="center" textRotation="0" wrapText="0" indent="1" justifyLastLine="0" shrinkToFit="0" readingOrder="0"/>
    </dxf>
    <dxf>
      <alignment horizontal="left" textRotation="0" wrapText="0" indent="1" justifyLastLine="0" shrinkToFit="0" readingOrder="0"/>
    </dxf>
    <dxf>
      <fill>
        <patternFill patternType="none">
          <fgColor rgb="FF000000"/>
          <bgColor auto="1"/>
        </patternFill>
      </fill>
      <alignment horizontal="left" textRotation="0" wrapText="0" indent="1" justifyLastLine="0" shrinkToFit="0" readingOrder="0"/>
    </dxf>
    <dxf>
      <alignment horizontal="center" vertical="center" textRotation="0" wrapText="0" indent="0" justifyLastLine="0" shrinkToFit="0" readingOrder="0"/>
    </dxf>
    <dxf>
      <font>
        <color rgb="FFFF0000"/>
      </font>
    </dxf>
    <dxf>
      <fill>
        <patternFill>
          <bgColor theme="0" tint="-4.9989318521683403E-2"/>
        </patternFill>
      </fill>
      <border diagonalUp="0" diagonalDown="0">
        <left/>
        <right/>
        <top/>
        <bottom/>
        <vertical/>
        <horizontal/>
      </border>
    </dxf>
    <dxf>
      <font>
        <b/>
        <color theme="1"/>
      </font>
      <border>
        <top style="medium">
          <color theme="4"/>
        </top>
      </border>
    </dxf>
    <dxf>
      <font>
        <b/>
        <i val="0"/>
        <color theme="1"/>
      </font>
      <fill>
        <patternFill patternType="solid">
          <fgColor theme="6"/>
          <bgColor theme="4"/>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9" tint="-0.24994659260841701"/>
        </top>
      </border>
    </dxf>
    <dxf>
      <font>
        <b/>
        <i val="0"/>
        <color theme="1"/>
      </font>
      <fill>
        <patternFill patternType="solid">
          <fgColor theme="6"/>
          <bgColor theme="9" tint="-0.24994659260841701"/>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6" tint="-0.24994659260841701"/>
        </top>
      </border>
    </dxf>
    <dxf>
      <font>
        <b/>
        <i val="0"/>
        <color theme="1"/>
      </font>
      <fill>
        <patternFill patternType="solid">
          <fgColor theme="6"/>
          <bgColor theme="6"/>
        </patternFill>
      </fill>
    </dxf>
    <dxf>
      <font>
        <color theme="1"/>
      </font>
      <border diagonalUp="0" diagonalDown="0">
        <left/>
        <right/>
        <top/>
        <bottom/>
        <vertical/>
        <horizontal/>
      </border>
    </dxf>
  </dxfs>
  <tableStyles count="3" defaultTableStyle="TableStyleMedium2" defaultPivotStyle="PivotStyleLight16">
    <tableStyle name="College Budget" pivot="0" count="4" xr9:uid="{3A8F37E5-C82B-4793-AB85-B8F5C574C5B1}">
      <tableStyleElement type="wholeTable" dxfId="141"/>
      <tableStyleElement type="headerRow" dxfId="140"/>
      <tableStyleElement type="totalRow" dxfId="139"/>
      <tableStyleElement type="firstRowStripe" dxfId="138"/>
    </tableStyle>
    <tableStyle name="Monthly Expenses" pivot="0" count="4" xr9:uid="{519DF74B-0BB7-405D-B124-CC93E144C59C}">
      <tableStyleElement type="wholeTable" dxfId="137"/>
      <tableStyleElement type="headerRow" dxfId="136"/>
      <tableStyleElement type="totalRow" dxfId="135"/>
      <tableStyleElement type="firstRowStripe" dxfId="134"/>
    </tableStyle>
    <tableStyle name="Monthly Income" pivot="0" count="4" xr9:uid="{AC6D06A8-F854-479A-8284-586CB175AB95}">
      <tableStyleElement type="wholeTable" dxfId="133"/>
      <tableStyleElement type="headerRow" dxfId="132"/>
      <tableStyleElement type="totalRow" dxfId="131"/>
      <tableStyleElement type="firstRowStripe" dxfId="130"/>
    </tableStyle>
  </tableStyles>
  <colors>
    <mruColors>
      <color rgb="FF004A8D"/>
      <color rgb="FFF1B3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4D13-4980-BE80-296E17AD408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4D13-4980-BE80-296E17AD4089}"/>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4D13-4980-BE80-296E17AD4089}"/>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13-4980-BE80-296E17AD408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4D13-4980-BE80-296E17AD4089}"/>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4D13-4980-BE80-296E17AD408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4D13-4980-BE80-296E17AD4089}"/>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'Semester 2 - Monthly Budget'!$B$31:$C$31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2 - Monthly Budget'!$D$42</c:f>
              <c:numCache>
                <c:formatCode>[$$-409]#,##0_ ;\-[$$-409]#,##0\ </c:formatCode>
                <c:ptCount val="1"/>
                <c:pt idx="0">
                  <c:v>0</c:v>
                </c:pt>
              </c:numCache>
            </c:numRef>
          </c:val>
          <c:extLst>
            <c:ext xmlns:c16="http://schemas.microsoft.com/office/drawing/2014/chart" uri="{C3380CC4-5D6E-409C-BE32-E72D297353CC}">
              <c16:uniqueId val="{00000000-508B-4A0D-936F-8D15C9D9DF7A}"/>
            </c:ext>
          </c:extLst>
        </c:ser>
        <c:ser>
          <c:idx val="1"/>
          <c:order val="1"/>
          <c:tx>
            <c:strRef>
              <c:f>'Semester 2 - Monthly Budget'!$F$31:$G$31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508B-4A0D-936F-8D15C9D9DF7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2 - Monthly Budget'!$G$50</c:f>
              <c:numCache>
                <c:formatCode>[$$-409]#,##0_ ;\-[$$-409]#,##0\ </c:formatCode>
                <c:ptCount val="1"/>
                <c:pt idx="0">
                  <c:v>0</c:v>
                </c:pt>
              </c:numCache>
            </c:numRef>
          </c:val>
          <c:extLst>
            <c:ext xmlns:c16="http://schemas.microsoft.com/office/drawing/2014/chart" uri="{C3380CC4-5D6E-409C-BE32-E72D297353CC}">
              <c16:uniqueId val="{00000003-508B-4A0D-936F-8D15C9D9DF7A}"/>
            </c:ext>
          </c:extLst>
        </c:ser>
        <c:ser>
          <c:idx val="2"/>
          <c:order val="2"/>
          <c:tx>
            <c:strRef>
              <c:f>'Semester 2 - Monthly Budget'!$I$31:$K$31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2 - Monthly Budget'!$K$40</c:f>
              <c:numCache>
                <c:formatCode>"$"#,##0</c:formatCode>
                <c:ptCount val="1"/>
                <c:pt idx="0">
                  <c:v>0</c:v>
                </c:pt>
              </c:numCache>
            </c:numRef>
          </c:val>
          <c:extLst>
            <c:ext xmlns:c16="http://schemas.microsoft.com/office/drawing/2014/chart" uri="{C3380CC4-5D6E-409C-BE32-E72D297353CC}">
              <c16:uniqueId val="{00000004-508B-4A0D-936F-8D15C9D9DF7A}"/>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D4D7-4341-B3D3-8DD9C25114B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D4D7-4341-B3D3-8DD9C25114BE}"/>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D4D7-4341-B3D3-8DD9C25114BE}"/>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D7-4341-B3D3-8DD9C25114B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D4D7-4341-B3D3-8DD9C25114BE}"/>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D4D7-4341-B3D3-8DD9C25114BE}"/>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D4D7-4341-B3D3-8DD9C25114BE}"/>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'Summer - Monthly Budget'!$G$34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 Monthly Budget'!$F$35:$F$49</c:f>
              <c:strCache>
                <c:ptCount val="15"/>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Clothing</c:v>
                </c:pt>
                <c:pt idx="13">
                  <c:v>Entertainment</c:v>
                </c:pt>
                <c:pt idx="14">
                  <c:v>Miscellaneous</c:v>
                </c:pt>
              </c:strCache>
            </c:strRef>
          </c:cat>
          <c:val>
            <c:numRef>
              <c:f>'Summer - Monthly Budget'!$G$35:$G$49</c:f>
              <c:numCache>
                <c:formatCode>[$$-409]#,##0_ ;\-[$$-409]#,##0\ </c:formatCode>
                <c:ptCount val="15"/>
              </c:numCache>
            </c:numRef>
          </c:val>
          <c:extLst>
            <c:ext xmlns:c16="http://schemas.microsoft.com/office/drawing/2014/chart" uri="{C3380CC4-5D6E-409C-BE32-E72D297353CC}">
              <c16:uniqueId val="{00000000-2A32-4B96-9228-D25BA87F4054}"/>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 Monthly Budget'!$I$35:$I$39</c:f>
              <c:strCache>
                <c:ptCount val="5"/>
                <c:pt idx="0">
                  <c:v>Tuition and Fees</c:v>
                </c:pt>
                <c:pt idx="1">
                  <c:v>Charger Tech 360</c:v>
                </c:pt>
                <c:pt idx="2">
                  <c:v>Books and Supplies</c:v>
                </c:pt>
                <c:pt idx="3">
                  <c:v>Student Housing</c:v>
                </c:pt>
                <c:pt idx="4">
                  <c:v>Other fees</c:v>
                </c:pt>
              </c:strCache>
            </c:strRef>
          </c:cat>
          <c:val>
            <c:numRef>
              <c:f>'Summer - Monthly Budget'!$K$35:$K$39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C8D8-47A3-9943-877A784A66FF}"/>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'Summer - Monthly Budget'!$D$34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'Summer - Monthly Budget'!$B$35:$B$41</c:f>
              <c:strCache>
                <c:ptCount val="7"/>
                <c:pt idx="0">
                  <c:v>Fixed income</c:v>
                </c:pt>
                <c:pt idx="1">
                  <c:v>Financial aid</c:v>
                </c:pt>
                <c:pt idx="2">
                  <c:v>Employer Assistance</c:v>
                </c:pt>
                <c:pt idx="3">
                  <c:v>Veteran Benefits</c:v>
                </c:pt>
                <c:pt idx="4">
                  <c:v>Scholarship</c:v>
                </c:pt>
                <c:pt idx="5">
                  <c:v>Support from Family</c:v>
                </c:pt>
                <c:pt idx="6">
                  <c:v>Other Income</c:v>
                </c:pt>
              </c:strCache>
            </c:strRef>
          </c:cat>
          <c:val>
            <c:numRef>
              <c:f>'Summer - Monthly Budget'!$D$35:$D$41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3983-484E-87A9-84D55CBF7C70}"/>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'Summer - Monthly Budget'!$B$31:$C$31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 Monthly Budget'!$D$42</c:f>
              <c:numCache>
                <c:formatCode>[$$-409]#,##0_ ;\-[$$-409]#,##0\ </c:formatCode>
                <c:ptCount val="1"/>
                <c:pt idx="0">
                  <c:v>0</c:v>
                </c:pt>
              </c:numCache>
            </c:numRef>
          </c:val>
          <c:extLst>
            <c:ext xmlns:c16="http://schemas.microsoft.com/office/drawing/2014/chart" uri="{C3380CC4-5D6E-409C-BE32-E72D297353CC}">
              <c16:uniqueId val="{00000000-9486-46D6-A166-395011D87F66}"/>
            </c:ext>
          </c:extLst>
        </c:ser>
        <c:ser>
          <c:idx val="1"/>
          <c:order val="1"/>
          <c:tx>
            <c:strRef>
              <c:f>'Summer - Monthly Budget'!$F$31:$G$31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9486-46D6-A166-395011D87F6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 Monthly Budget'!$G$50</c:f>
              <c:numCache>
                <c:formatCode>[$$-409]#,##0_ ;\-[$$-409]#,##0\ </c:formatCode>
                <c:ptCount val="1"/>
                <c:pt idx="0">
                  <c:v>0</c:v>
                </c:pt>
              </c:numCache>
            </c:numRef>
          </c:val>
          <c:extLst>
            <c:ext xmlns:c16="http://schemas.microsoft.com/office/drawing/2014/chart" uri="{C3380CC4-5D6E-409C-BE32-E72D297353CC}">
              <c16:uniqueId val="{00000003-9486-46D6-A166-395011D87F66}"/>
            </c:ext>
          </c:extLst>
        </c:ser>
        <c:ser>
          <c:idx val="2"/>
          <c:order val="2"/>
          <c:tx>
            <c:strRef>
              <c:f>'Summer - Monthly Budget'!$I$31:$K$31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'Summer - Monthly Budget'!$K$40</c:f>
              <c:numCache>
                <c:formatCode>"$"#,##0</c:formatCode>
                <c:ptCount val="1"/>
                <c:pt idx="0">
                  <c:v>0</c:v>
                </c:pt>
              </c:numCache>
            </c:numRef>
          </c:val>
          <c:extLst>
            <c:ext xmlns:c16="http://schemas.microsoft.com/office/drawing/2014/chart" uri="{C3380CC4-5D6E-409C-BE32-E72D297353CC}">
              <c16:uniqueId val="{00000004-9486-46D6-A166-395011D87F66}"/>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F57E-4BF0-8D1E-D81EE2A2C2B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F57E-4BF0-8D1E-D81EE2A2C2BD}"/>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F57E-4BF0-8D1E-D81EE2A2C2BD}"/>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7E-4BF0-8D1E-D81EE2A2C2B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F57E-4BF0-8D1E-D81EE2A2C2BD}"/>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F57E-4BF0-8D1E-D81EE2A2C2B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F57E-4BF0-8D1E-D81EE2A2C2BD}"/>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3 - Monthly Budget '!$G$34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3 - Monthly Budget '!$F$35:$F$49</c:f>
              <c:strCache>
                <c:ptCount val="15"/>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Clothing</c:v>
                </c:pt>
                <c:pt idx="13">
                  <c:v>Entertainment</c:v>
                </c:pt>
                <c:pt idx="14">
                  <c:v>Miscellaneous</c:v>
                </c:pt>
              </c:strCache>
            </c:strRef>
          </c:cat>
          <c:val>
            <c:numRef>
              <c:f>'Semester 3 - Monthly Budget '!$G$35:$G$49</c:f>
              <c:numCache>
                <c:formatCode>[$$-409]#,##0_ ;\-[$$-409]#,##0\ </c:formatCode>
                <c:ptCount val="15"/>
              </c:numCache>
            </c:numRef>
          </c:val>
          <c:extLst>
            <c:ext xmlns:c16="http://schemas.microsoft.com/office/drawing/2014/chart" uri="{C3380CC4-5D6E-409C-BE32-E72D297353CC}">
              <c16:uniqueId val="{00000000-9932-48EC-B17C-887F096BEE98}"/>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3 - Monthly Budget '!$I$35:$I$39</c:f>
              <c:strCache>
                <c:ptCount val="5"/>
                <c:pt idx="0">
                  <c:v>Tuition and Fees</c:v>
                </c:pt>
                <c:pt idx="1">
                  <c:v>Charger Tech 360</c:v>
                </c:pt>
                <c:pt idx="2">
                  <c:v>Books and Supplies</c:v>
                </c:pt>
                <c:pt idx="3">
                  <c:v>Student Housing</c:v>
                </c:pt>
                <c:pt idx="4">
                  <c:v>Other fees</c:v>
                </c:pt>
              </c:strCache>
            </c:strRef>
          </c:cat>
          <c:val>
            <c:numRef>
              <c:f>'Semester 3 - Monthly Budget '!$K$35:$K$39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553B-4D0C-ABC2-D7A6E894E212}"/>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3 - Monthly Budget '!$D$34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3 - Monthly Budget '!$B$35:$B$41</c:f>
              <c:strCache>
                <c:ptCount val="7"/>
                <c:pt idx="0">
                  <c:v>Fixed income</c:v>
                </c:pt>
                <c:pt idx="1">
                  <c:v>Financial aid</c:v>
                </c:pt>
                <c:pt idx="2">
                  <c:v>Employer Assistance</c:v>
                </c:pt>
                <c:pt idx="3">
                  <c:v>Veteran Benefits</c:v>
                </c:pt>
                <c:pt idx="4">
                  <c:v>Scholarship</c:v>
                </c:pt>
                <c:pt idx="5">
                  <c:v>Support from Family</c:v>
                </c:pt>
                <c:pt idx="6">
                  <c:v>Other Income</c:v>
                </c:pt>
              </c:strCache>
            </c:strRef>
          </c:cat>
          <c:val>
            <c:numRef>
              <c:f>'Semester 3 - Monthly Budget '!$D$35:$D$41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753D-4DB9-94D5-FC1BCC07905B}"/>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1 - Monthly Budget'!$G$34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1 - Monthly Budget'!$F$35:$F$49</c:f>
              <c:strCache>
                <c:ptCount val="15"/>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Clothing</c:v>
                </c:pt>
                <c:pt idx="13">
                  <c:v>Entertainment</c:v>
                </c:pt>
                <c:pt idx="14">
                  <c:v>Miscellaneous</c:v>
                </c:pt>
              </c:strCache>
            </c:strRef>
          </c:cat>
          <c:val>
            <c:numRef>
              <c:f>'Semester 1 - Monthly Budget'!$G$35:$G$49</c:f>
              <c:numCache>
                <c:formatCode>[$$-409]#,##0_ ;\-[$$-409]#,##0\ </c:formatCode>
                <c:ptCount val="15"/>
              </c:numCache>
            </c:numRef>
          </c:val>
          <c:extLst>
            <c:ext xmlns:c16="http://schemas.microsoft.com/office/drawing/2014/chart" uri="{C3380CC4-5D6E-409C-BE32-E72D297353CC}">
              <c16:uniqueId val="{00000000-9413-47C9-B609-F6BF0FD6663D}"/>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'Semester 3 - Monthly Budget '!$B$31:$C$31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3 - Monthly Budget '!$D$42</c:f>
              <c:numCache>
                <c:formatCode>[$$-409]#,##0_ ;\-[$$-409]#,##0\ </c:formatCode>
                <c:ptCount val="1"/>
                <c:pt idx="0">
                  <c:v>0</c:v>
                </c:pt>
              </c:numCache>
            </c:numRef>
          </c:val>
          <c:extLst>
            <c:ext xmlns:c16="http://schemas.microsoft.com/office/drawing/2014/chart" uri="{C3380CC4-5D6E-409C-BE32-E72D297353CC}">
              <c16:uniqueId val="{00000000-0FF9-4A5A-AC65-8AB69372D988}"/>
            </c:ext>
          </c:extLst>
        </c:ser>
        <c:ser>
          <c:idx val="1"/>
          <c:order val="1"/>
          <c:tx>
            <c:strRef>
              <c:f>'Semester 3 - Monthly Budget '!$F$31:$G$31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0FF9-4A5A-AC65-8AB69372D98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3 - Monthly Budget '!$G$50</c:f>
              <c:numCache>
                <c:formatCode>[$$-409]#,##0_ ;\-[$$-409]#,##0\ </c:formatCode>
                <c:ptCount val="1"/>
                <c:pt idx="0">
                  <c:v>0</c:v>
                </c:pt>
              </c:numCache>
            </c:numRef>
          </c:val>
          <c:extLst>
            <c:ext xmlns:c16="http://schemas.microsoft.com/office/drawing/2014/chart" uri="{C3380CC4-5D6E-409C-BE32-E72D297353CC}">
              <c16:uniqueId val="{00000003-0FF9-4A5A-AC65-8AB69372D988}"/>
            </c:ext>
          </c:extLst>
        </c:ser>
        <c:ser>
          <c:idx val="2"/>
          <c:order val="2"/>
          <c:tx>
            <c:strRef>
              <c:f>'Semester 3 - Monthly Budget '!$I$31:$K$31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3 - Monthly Budget '!$K$40</c:f>
              <c:numCache>
                <c:formatCode>"$"#,##0</c:formatCode>
                <c:ptCount val="1"/>
                <c:pt idx="0">
                  <c:v>0</c:v>
                </c:pt>
              </c:numCache>
            </c:numRef>
          </c:val>
          <c:extLst>
            <c:ext xmlns:c16="http://schemas.microsoft.com/office/drawing/2014/chart" uri="{C3380CC4-5D6E-409C-BE32-E72D297353CC}">
              <c16:uniqueId val="{00000004-0FF9-4A5A-AC65-8AB69372D988}"/>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64FD-4E53-A29D-433690747EC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64FD-4E53-A29D-433690747EC5}"/>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64FD-4E53-A29D-433690747EC5}"/>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FD-4E53-A29D-433690747EC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64FD-4E53-A29D-433690747EC5}"/>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64FD-4E53-A29D-433690747EC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64FD-4E53-A29D-433690747EC5}"/>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4 - Monthly Budget'!$G$34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4 - Monthly Budget'!$F$35:$F$49</c:f>
              <c:strCache>
                <c:ptCount val="15"/>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Clothing</c:v>
                </c:pt>
                <c:pt idx="13">
                  <c:v>Entertainment</c:v>
                </c:pt>
                <c:pt idx="14">
                  <c:v>Miscellaneous</c:v>
                </c:pt>
              </c:strCache>
            </c:strRef>
          </c:cat>
          <c:val>
            <c:numRef>
              <c:f>'Semester 4 - Monthly Budget'!$G$35:$G$49</c:f>
              <c:numCache>
                <c:formatCode>[$$-409]#,##0_ ;\-[$$-409]#,##0\ </c:formatCode>
                <c:ptCount val="15"/>
              </c:numCache>
            </c:numRef>
          </c:val>
          <c:extLst>
            <c:ext xmlns:c16="http://schemas.microsoft.com/office/drawing/2014/chart" uri="{C3380CC4-5D6E-409C-BE32-E72D297353CC}">
              <c16:uniqueId val="{00000000-C709-416E-AD06-C7B237F4729D}"/>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4 - Monthly Budget'!$I$35:$I$39</c:f>
              <c:strCache>
                <c:ptCount val="5"/>
                <c:pt idx="0">
                  <c:v>Tuition and Fees</c:v>
                </c:pt>
                <c:pt idx="1">
                  <c:v>Charger Tech 360</c:v>
                </c:pt>
                <c:pt idx="2">
                  <c:v>Books and Supplies</c:v>
                </c:pt>
                <c:pt idx="3">
                  <c:v>Student Housing</c:v>
                </c:pt>
                <c:pt idx="4">
                  <c:v>Other fees</c:v>
                </c:pt>
              </c:strCache>
            </c:strRef>
          </c:cat>
          <c:val>
            <c:numRef>
              <c:f>'Semester 4 - Monthly Budget'!$K$35:$K$39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7439-44DC-BD6D-60F81C8B03A0}"/>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4 - Monthly Budget'!$D$34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4 - Monthly Budget'!$B$35:$B$41</c:f>
              <c:strCache>
                <c:ptCount val="7"/>
                <c:pt idx="0">
                  <c:v>Fixed income</c:v>
                </c:pt>
                <c:pt idx="1">
                  <c:v>Financial aid</c:v>
                </c:pt>
                <c:pt idx="2">
                  <c:v>Employer Assistance</c:v>
                </c:pt>
                <c:pt idx="3">
                  <c:v>Veteran Benefits</c:v>
                </c:pt>
                <c:pt idx="4">
                  <c:v>Scholarship</c:v>
                </c:pt>
                <c:pt idx="5">
                  <c:v>Support from Family</c:v>
                </c:pt>
                <c:pt idx="6">
                  <c:v>Other Income</c:v>
                </c:pt>
              </c:strCache>
            </c:strRef>
          </c:cat>
          <c:val>
            <c:numRef>
              <c:f>'Semester 4 - Monthly Budget'!$D$35:$D$41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302E-4CAB-98DE-937EB50C39A4}"/>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'Semester 4 - Monthly Budget'!$B$31:$C$31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4 - Monthly Budget'!$D$42</c:f>
              <c:numCache>
                <c:formatCode>[$$-409]#,##0_ ;\-[$$-409]#,##0\ </c:formatCode>
                <c:ptCount val="1"/>
                <c:pt idx="0">
                  <c:v>0</c:v>
                </c:pt>
              </c:numCache>
            </c:numRef>
          </c:val>
          <c:extLst>
            <c:ext xmlns:c16="http://schemas.microsoft.com/office/drawing/2014/chart" uri="{C3380CC4-5D6E-409C-BE32-E72D297353CC}">
              <c16:uniqueId val="{00000000-996B-4AAE-93B4-C484248EA5FA}"/>
            </c:ext>
          </c:extLst>
        </c:ser>
        <c:ser>
          <c:idx val="1"/>
          <c:order val="1"/>
          <c:tx>
            <c:strRef>
              <c:f>'Semester 4 - Monthly Budget'!$F$31:$G$31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996B-4AAE-93B4-C484248EA5F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4 - Monthly Budget'!$G$50</c:f>
              <c:numCache>
                <c:formatCode>[$$-409]#,##0_ ;\-[$$-409]#,##0\ </c:formatCode>
                <c:ptCount val="1"/>
                <c:pt idx="0">
                  <c:v>0</c:v>
                </c:pt>
              </c:numCache>
            </c:numRef>
          </c:val>
          <c:extLst>
            <c:ext xmlns:c16="http://schemas.microsoft.com/office/drawing/2014/chart" uri="{C3380CC4-5D6E-409C-BE32-E72D297353CC}">
              <c16:uniqueId val="{00000003-996B-4AAE-93B4-C484248EA5FA}"/>
            </c:ext>
          </c:extLst>
        </c:ser>
        <c:ser>
          <c:idx val="2"/>
          <c:order val="2"/>
          <c:tx>
            <c:strRef>
              <c:f>'Semester 4 - Monthly Budget'!$I$31:$K$31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4 - Monthly Budget'!$K$40</c:f>
              <c:numCache>
                <c:formatCode>"$"#,##0</c:formatCode>
                <c:ptCount val="1"/>
                <c:pt idx="0">
                  <c:v>0</c:v>
                </c:pt>
              </c:numCache>
            </c:numRef>
          </c:val>
          <c:extLst>
            <c:ext xmlns:c16="http://schemas.microsoft.com/office/drawing/2014/chart" uri="{C3380CC4-5D6E-409C-BE32-E72D297353CC}">
              <c16:uniqueId val="{00000004-996B-4AAE-93B4-C484248EA5FA}"/>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1 - Monthly Budget'!$I$35:$I$39</c:f>
              <c:strCache>
                <c:ptCount val="5"/>
                <c:pt idx="0">
                  <c:v>Tuition and Fees</c:v>
                </c:pt>
                <c:pt idx="1">
                  <c:v>Charger Tech 360</c:v>
                </c:pt>
                <c:pt idx="2">
                  <c:v>Books and Supplies</c:v>
                </c:pt>
                <c:pt idx="3">
                  <c:v>Student Housing</c:v>
                </c:pt>
                <c:pt idx="4">
                  <c:v>Other fees</c:v>
                </c:pt>
              </c:strCache>
            </c:strRef>
          </c:cat>
          <c:val>
            <c:numRef>
              <c:f>'Semester 1 - Monthly Budget'!$K$35:$K$39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3558-45B5-8E2B-BD555A8EEA40}"/>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1 - Monthly Budget'!$D$34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1 - Monthly Budget'!$B$35:$B$41</c:f>
              <c:strCache>
                <c:ptCount val="7"/>
                <c:pt idx="0">
                  <c:v>Fixed income</c:v>
                </c:pt>
                <c:pt idx="1">
                  <c:v>Financial aid</c:v>
                </c:pt>
                <c:pt idx="2">
                  <c:v>Employer Assistance</c:v>
                </c:pt>
                <c:pt idx="3">
                  <c:v>Veteran Benefits</c:v>
                </c:pt>
                <c:pt idx="4">
                  <c:v>Scholarship</c:v>
                </c:pt>
                <c:pt idx="5">
                  <c:v>Support from Family</c:v>
                </c:pt>
                <c:pt idx="6">
                  <c:v>Other Income</c:v>
                </c:pt>
              </c:strCache>
            </c:strRef>
          </c:cat>
          <c:val>
            <c:numRef>
              <c:f>'Semester 1 - Monthly Budget'!$D$35:$D$41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B1E9-4717-9D77-70668E01D4C6}"/>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My monthly</a:t>
            </a:r>
            <a:r>
              <a:rPr lang="en-US" sz="1600" b="1" baseline="0">
                <a:solidFill>
                  <a:sysClr val="windowText" lastClr="000000"/>
                </a:solidFill>
              </a:rPr>
              <a:t> budget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808388662867415E-2"/>
          <c:y val="5.2001282645099227E-2"/>
          <c:w val="0.96649745925076613"/>
          <c:h val="0.93982789760536933"/>
        </c:manualLayout>
      </c:layout>
      <c:barChart>
        <c:barDir val="bar"/>
        <c:grouping val="stacked"/>
        <c:varyColors val="0"/>
        <c:ser>
          <c:idx val="0"/>
          <c:order val="0"/>
          <c:tx>
            <c:strRef>
              <c:f>'Semester 1 - Monthly Budget'!$B$31:$C$31</c:f>
              <c:strCache>
                <c:ptCount val="2"/>
                <c:pt idx="0">
                  <c:v>Monthly income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1 - Monthly Budget'!$D$42</c:f>
              <c:numCache>
                <c:formatCode>[$$-409]#,##0_ ;\-[$$-409]#,##0\ </c:formatCode>
                <c:ptCount val="1"/>
                <c:pt idx="0">
                  <c:v>0</c:v>
                </c:pt>
              </c:numCache>
            </c:numRef>
          </c:val>
          <c:extLst>
            <c:ext xmlns:c16="http://schemas.microsoft.com/office/drawing/2014/chart" uri="{C3380CC4-5D6E-409C-BE32-E72D297353CC}">
              <c16:uniqueId val="{00000000-4E80-4930-8988-814EA8621CA8}"/>
            </c:ext>
          </c:extLst>
        </c:ser>
        <c:ser>
          <c:idx val="1"/>
          <c:order val="1"/>
          <c:tx>
            <c:strRef>
              <c:f>'Semester 1 - Monthly Budget'!$F$31:$G$31</c:f>
              <c:strCache>
                <c:ptCount val="2"/>
                <c:pt idx="0">
                  <c:v>Monthly expenses</c:v>
                </c:pt>
              </c:strCache>
            </c:strRef>
          </c:tx>
          <c:spPr>
            <a:solidFill>
              <a:schemeClr val="accent4"/>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4E80-4930-8988-814EA8621CA8}"/>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1 - Monthly Budget'!$G$50</c:f>
              <c:numCache>
                <c:formatCode>[$$-409]#,##0_ ;\-[$$-409]#,##0\ </c:formatCode>
                <c:ptCount val="1"/>
                <c:pt idx="0">
                  <c:v>0</c:v>
                </c:pt>
              </c:numCache>
            </c:numRef>
          </c:val>
          <c:extLst>
            <c:ext xmlns:c16="http://schemas.microsoft.com/office/drawing/2014/chart" uri="{C3380CC4-5D6E-409C-BE32-E72D297353CC}">
              <c16:uniqueId val="{00000003-4E80-4930-8988-814EA8621CA8}"/>
            </c:ext>
          </c:extLst>
        </c:ser>
        <c:ser>
          <c:idx val="2"/>
          <c:order val="2"/>
          <c:tx>
            <c:strRef>
              <c:f>'Semester 1 - Monthly Budget'!$I$31:$K$31</c:f>
              <c:strCache>
                <c:ptCount val="3"/>
                <c:pt idx="0">
                  <c:v>Semester expenses</c:v>
                </c:pt>
              </c:strCache>
            </c:strRef>
          </c:tx>
          <c:spPr>
            <a:solidFill>
              <a:srgbClr val="004A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'Semester 1 - Monthly Budget'!$K$40</c:f>
              <c:numCache>
                <c:formatCode>"$"#,##0</c:formatCode>
                <c:ptCount val="1"/>
                <c:pt idx="0">
                  <c:v>0</c:v>
                </c:pt>
              </c:numCache>
            </c:numRef>
          </c:val>
          <c:extLst>
            <c:ext xmlns:c16="http://schemas.microsoft.com/office/drawing/2014/chart" uri="{C3380CC4-5D6E-409C-BE32-E72D297353CC}">
              <c16:uniqueId val="{00000004-4E80-4930-8988-814EA8621CA8}"/>
            </c:ext>
          </c:extLst>
        </c:ser>
        <c:dLbls>
          <c:dLblPos val="ctr"/>
          <c:showLegendKey val="0"/>
          <c:showVal val="1"/>
          <c:showCatName val="0"/>
          <c:showSerName val="0"/>
          <c:showPercent val="0"/>
          <c:showBubbleSize val="0"/>
        </c:dLbls>
        <c:gapWidth val="150"/>
        <c:overlap val="100"/>
        <c:axId val="1822716448"/>
        <c:axId val="849637232"/>
      </c:barChart>
      <c:catAx>
        <c:axId val="1822716448"/>
        <c:scaling>
          <c:orientation val="minMax"/>
        </c:scaling>
        <c:delete val="1"/>
        <c:axPos val="l"/>
        <c:numFmt formatCode="General" sourceLinked="1"/>
        <c:majorTickMark val="none"/>
        <c:minorTickMark val="none"/>
        <c:tickLblPos val="nextTo"/>
        <c:crossAx val="849637232"/>
        <c:crosses val="autoZero"/>
        <c:auto val="1"/>
        <c:lblAlgn val="ctr"/>
        <c:lblOffset val="100"/>
        <c:noMultiLvlLbl val="0"/>
      </c:catAx>
      <c:valAx>
        <c:axId val="849637232"/>
        <c:scaling>
          <c:orientation val="minMax"/>
        </c:scaling>
        <c:delete val="1"/>
        <c:axPos val="b"/>
        <c:numFmt formatCode="[$$-409]#,##0_ ;\-[$$-409]#,##0\ " sourceLinked="1"/>
        <c:majorTickMark val="none"/>
        <c:minorTickMark val="none"/>
        <c:tickLblPos val="nextTo"/>
        <c:crossAx val="182271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r>
              <a:rPr lang="pl-PL" sz="1600" b="1">
                <a:solidFill>
                  <a:schemeClr val="tx1"/>
                </a:solidFill>
                <a:latin typeface="+mj-lt"/>
              </a:rPr>
              <a:t>My </a:t>
            </a:r>
            <a:r>
              <a:rPr lang="en-US" sz="1600" b="1">
                <a:solidFill>
                  <a:schemeClr val="tx1"/>
                </a:solidFill>
                <a:latin typeface="+mj-lt"/>
              </a:rPr>
              <a:t>m</a:t>
            </a:r>
            <a:r>
              <a:rPr lang="pl-PL" sz="1600" b="1">
                <a:solidFill>
                  <a:schemeClr val="tx1"/>
                </a:solidFill>
                <a:latin typeface="+mj-lt"/>
              </a:rPr>
              <a:t>onthly </a:t>
            </a:r>
            <a:r>
              <a:rPr lang="en-US" sz="1600" b="1">
                <a:solidFill>
                  <a:schemeClr val="tx1"/>
                </a:solidFill>
                <a:latin typeface="+mj-lt"/>
              </a:rPr>
              <a:t>b</a:t>
            </a:r>
            <a:r>
              <a:rPr lang="pl-PL" sz="1600" b="1">
                <a:solidFill>
                  <a:schemeClr val="tx1"/>
                </a:solidFill>
                <a:latin typeface="+mj-lt"/>
              </a:rPr>
              <a:t>udget</a:t>
            </a:r>
          </a:p>
        </c:rich>
      </c:tx>
      <c:layout>
        <c:manualLayout>
          <c:xMode val="edge"/>
          <c:yMode val="edge"/>
          <c:x val="0.42099298563289345"/>
          <c:y val="8.56423615442868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j-lt"/>
              <a:ea typeface="+mn-ea"/>
              <a:cs typeface="+mn-cs"/>
            </a:defRPr>
          </a:pPr>
          <a:endParaRPr lang="en-US"/>
        </a:p>
      </c:txPr>
    </c:title>
    <c:autoTitleDeleted val="0"/>
    <c:plotArea>
      <c:layout>
        <c:manualLayout>
          <c:layoutTarget val="inner"/>
          <c:xMode val="edge"/>
          <c:yMode val="edge"/>
          <c:x val="3.7599438657510691E-2"/>
          <c:y val="0.18210066929168853"/>
          <c:w val="0.90900664719187374"/>
          <c:h val="0.62888140293492845"/>
        </c:manualLayout>
      </c:layout>
      <c:barChart>
        <c:barDir val="bar"/>
        <c:grouping val="percentStacked"/>
        <c:varyColors val="0"/>
        <c:ser>
          <c:idx val="0"/>
          <c:order val="0"/>
          <c:tx>
            <c:strRef>
              <c:f>[1]Calculation!$A$3</c:f>
              <c:strCache>
                <c:ptCount val="1"/>
                <c:pt idx="0">
                  <c:v>Income left</c:v>
                </c:pt>
              </c:strCache>
            </c:strRef>
          </c:tx>
          <c:spPr>
            <a:solidFill>
              <a:schemeClr val="accent3"/>
            </a:solidFill>
            <a:ln w="19050">
              <a:noFill/>
            </a:ln>
            <a:effectLst/>
          </c:spPr>
          <c:invertIfNegative val="0"/>
          <c:dPt>
            <c:idx val="0"/>
            <c:invertIfNegative val="0"/>
            <c:bubble3D val="0"/>
            <c:spPr>
              <a:solidFill>
                <a:schemeClr val="accent3"/>
              </a:solidFill>
              <a:ln w="19050">
                <a:noFill/>
              </a:ln>
              <a:effectLst/>
            </c:spPr>
            <c:extLst>
              <c:ext xmlns:c16="http://schemas.microsoft.com/office/drawing/2014/chart" uri="{C3380CC4-5D6E-409C-BE32-E72D297353CC}">
                <c16:uniqueId val="{00000001-BE6A-4F8D-A483-C6DE8612277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[1]Calculation!$B$3</c:f>
              <c:numCache>
                <c:formatCode>General</c:formatCode>
                <c:ptCount val="1"/>
                <c:pt idx="0">
                  <c:v>0</c:v>
                </c:pt>
              </c:numCache>
            </c:numRef>
          </c:val>
          <c:extLst>
            <c:ext xmlns:c16="http://schemas.microsoft.com/office/drawing/2014/chart" uri="{C3380CC4-5D6E-409C-BE32-E72D297353CC}">
              <c16:uniqueId val="{00000002-BE6A-4F8D-A483-C6DE86122779}"/>
            </c:ext>
          </c:extLst>
        </c:ser>
        <c:ser>
          <c:idx val="1"/>
          <c:order val="1"/>
          <c:tx>
            <c:strRef>
              <c:f>[1]Calculation!$A$4</c:f>
              <c:strCache>
                <c:ptCount val="1"/>
                <c:pt idx="0">
                  <c:v>Monthly expenses</c:v>
                </c:pt>
              </c:strCache>
            </c:strRef>
          </c:tx>
          <c:spPr>
            <a:solidFill>
              <a:schemeClr val="accent6">
                <a:lumMod val="75000"/>
              </a:schemeClr>
            </a:solidFill>
            <a:ln w="19050">
              <a:noFill/>
            </a:ln>
            <a:effectLst/>
          </c:spPr>
          <c:invertIfNegative val="0"/>
          <c:dPt>
            <c:idx val="0"/>
            <c:invertIfNegative val="0"/>
            <c:bubble3D val="0"/>
            <c:spPr>
              <a:solidFill>
                <a:schemeClr val="accent6">
                  <a:lumMod val="75000"/>
                </a:schemeClr>
              </a:solidFill>
              <a:ln w="19050">
                <a:noFill/>
              </a:ln>
              <a:effectLst/>
            </c:spPr>
            <c:extLst>
              <c:ext xmlns:c16="http://schemas.microsoft.com/office/drawing/2014/chart" uri="{C3380CC4-5D6E-409C-BE32-E72D297353CC}">
                <c16:uniqueId val="{00000004-BE6A-4F8D-A483-C6DE86122779}"/>
              </c:ext>
            </c:extLst>
          </c:dPt>
          <c:dLbls>
            <c:dLbl>
              <c:idx val="0"/>
              <c:layout>
                <c:manualLayout>
                  <c:x val="-3.141943841579324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E6A-4F8D-A483-C6DE8612277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[1]Calculation!$B$4</c:f>
              <c:numCache>
                <c:formatCode>General</c:formatCode>
                <c:ptCount val="1"/>
                <c:pt idx="0">
                  <c:v>0</c:v>
                </c:pt>
              </c:numCache>
            </c:numRef>
          </c:val>
          <c:extLst>
            <c:ext xmlns:c16="http://schemas.microsoft.com/office/drawing/2014/chart" uri="{C3380CC4-5D6E-409C-BE32-E72D297353CC}">
              <c16:uniqueId val="{00000005-BE6A-4F8D-A483-C6DE86122779}"/>
            </c:ext>
          </c:extLst>
        </c:ser>
        <c:ser>
          <c:idx val="2"/>
          <c:order val="2"/>
          <c:tx>
            <c:strRef>
              <c:f>[1]Calculation!$A$5</c:f>
              <c:strCache>
                <c:ptCount val="1"/>
                <c:pt idx="0">
                  <c:v>Semester expenses (per month)</c:v>
                </c:pt>
              </c:strCache>
            </c:strRef>
          </c:tx>
          <c:spPr>
            <a:solidFill>
              <a:schemeClr val="accent1"/>
            </a:solidFill>
            <a:ln w="19050">
              <a:no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7-BE6A-4F8D-A483-C6DE8612277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[1]Calculation!$B$5</c:f>
              <c:numCache>
                <c:formatCode>General</c:formatCode>
                <c:ptCount val="1"/>
                <c:pt idx="0">
                  <c:v>0</c:v>
                </c:pt>
              </c:numCache>
            </c:numRef>
          </c:val>
          <c:extLst>
            <c:ext xmlns:c16="http://schemas.microsoft.com/office/drawing/2014/chart" uri="{C3380CC4-5D6E-409C-BE32-E72D297353CC}">
              <c16:uniqueId val="{00000008-BE6A-4F8D-A483-C6DE86122779}"/>
            </c:ext>
          </c:extLst>
        </c:ser>
        <c:dLbls>
          <c:showLegendKey val="0"/>
          <c:showVal val="0"/>
          <c:showCatName val="0"/>
          <c:showSerName val="0"/>
          <c:showPercent val="0"/>
          <c:showBubbleSize val="0"/>
        </c:dLbls>
        <c:gapWidth val="100"/>
        <c:overlap val="100"/>
        <c:axId val="126430575"/>
        <c:axId val="139280911"/>
      </c:barChart>
      <c:valAx>
        <c:axId val="139280911"/>
        <c:scaling>
          <c:orientation val="minMax"/>
        </c:scaling>
        <c:delete val="1"/>
        <c:axPos val="b"/>
        <c:numFmt formatCode="0%" sourceLinked="1"/>
        <c:majorTickMark val="out"/>
        <c:minorTickMark val="none"/>
        <c:tickLblPos val="nextTo"/>
        <c:crossAx val="126430575"/>
        <c:crosses val="autoZero"/>
        <c:crossBetween val="between"/>
      </c:valAx>
      <c:catAx>
        <c:axId val="126430575"/>
        <c:scaling>
          <c:orientation val="minMax"/>
        </c:scaling>
        <c:delete val="1"/>
        <c:axPos val="l"/>
        <c:numFmt formatCode="[$$-409]#,##0_ ;\-[$$-409]#,##0\ " sourceLinked="1"/>
        <c:majorTickMark val="out"/>
        <c:minorTickMark val="none"/>
        <c:tickLblPos val="nextTo"/>
        <c:crossAx val="139280911"/>
        <c:crosses val="autoZero"/>
        <c:auto val="1"/>
        <c:lblAlgn val="ctr"/>
        <c:lblOffset val="100"/>
        <c:noMultiLvlLbl val="0"/>
      </c:catAx>
      <c:spPr>
        <a:noFill/>
        <a:ln>
          <a:noFill/>
        </a:ln>
        <a:effectLst/>
      </c:spPr>
    </c:plotArea>
    <c:legend>
      <c:legendPos val="b"/>
      <c:layout>
        <c:manualLayout>
          <c:xMode val="edge"/>
          <c:yMode val="edge"/>
          <c:x val="0.30504147347435229"/>
          <c:y val="0.72319849269443681"/>
          <c:w val="0.38991705305129543"/>
          <c:h val="0.225416090378991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Monthly expenses</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2 - Monthly Budget'!$G$34</c:f>
              <c:strCache>
                <c:ptCount val="1"/>
                <c:pt idx="0">
                  <c:v>Amount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2 - Monthly Budget'!$F$35:$F$49</c:f>
              <c:strCache>
                <c:ptCount val="15"/>
                <c:pt idx="0">
                  <c:v>Rent/Mortgage </c:v>
                </c:pt>
                <c:pt idx="1">
                  <c:v>Utilities (electric, water, gas) </c:v>
                </c:pt>
                <c:pt idx="2">
                  <c:v>Internet</c:v>
                </c:pt>
                <c:pt idx="3">
                  <c:v>Cell phone</c:v>
                </c:pt>
                <c:pt idx="4">
                  <c:v>Groceries</c:v>
                </c:pt>
                <c:pt idx="5">
                  <c:v>Student loans</c:v>
                </c:pt>
                <c:pt idx="6">
                  <c:v>Credit cards</c:v>
                </c:pt>
                <c:pt idx="7">
                  <c:v>Car Payment</c:v>
                </c:pt>
                <c:pt idx="8">
                  <c:v>Gas and Transportation</c:v>
                </c:pt>
                <c:pt idx="9">
                  <c:v>Insurance</c:v>
                </c:pt>
                <c:pt idx="10">
                  <c:v>Child Care</c:v>
                </c:pt>
                <c:pt idx="11">
                  <c:v>Subscriptions</c:v>
                </c:pt>
                <c:pt idx="12">
                  <c:v>Clothing</c:v>
                </c:pt>
                <c:pt idx="13">
                  <c:v>Entertainment</c:v>
                </c:pt>
                <c:pt idx="14">
                  <c:v>Miscellaneous</c:v>
                </c:pt>
              </c:strCache>
            </c:strRef>
          </c:cat>
          <c:val>
            <c:numRef>
              <c:f>'Semester 2 - Monthly Budget'!$G$35:$G$49</c:f>
              <c:numCache>
                <c:formatCode>[$$-409]#,##0_ ;\-[$$-409]#,##0\ </c:formatCode>
                <c:ptCount val="15"/>
              </c:numCache>
            </c:numRef>
          </c:val>
          <c:extLst>
            <c:ext xmlns:c16="http://schemas.microsoft.com/office/drawing/2014/chart" uri="{C3380CC4-5D6E-409C-BE32-E72D297353CC}">
              <c16:uniqueId val="{00000000-016D-4E5A-9D40-A8AA08B0C734}"/>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23016767"/>
        <c:crosses val="autoZero"/>
        <c:auto val="1"/>
        <c:lblAlgn val="ctr"/>
        <c:lblOffset val="100"/>
        <c:noMultiLvlLbl val="0"/>
      </c:catAx>
      <c:valAx>
        <c:axId val="123016767"/>
        <c:scaling>
          <c:orientation val="minMax"/>
        </c:scaling>
        <c:delete val="1"/>
        <c:axPos val="t"/>
        <c:numFmt formatCode="[$$-409]#,##0_ ;\-[$$-409]#,##0\ "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Semester </a:t>
            </a:r>
            <a:r>
              <a:rPr lang="en-US" sz="1200" b="1"/>
              <a:t>e</a:t>
            </a:r>
            <a:r>
              <a:rPr lang="pl-PL" sz="1200" b="1"/>
              <a:t>xpenses (per month)</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2 - Monthly Budget'!$I$35:$I$39</c:f>
              <c:strCache>
                <c:ptCount val="5"/>
                <c:pt idx="0">
                  <c:v>Tuition and Fees</c:v>
                </c:pt>
                <c:pt idx="1">
                  <c:v>Charger Tech 360</c:v>
                </c:pt>
                <c:pt idx="2">
                  <c:v>Books and Supplies</c:v>
                </c:pt>
                <c:pt idx="3">
                  <c:v>Student Housing</c:v>
                </c:pt>
                <c:pt idx="4">
                  <c:v>Other fees</c:v>
                </c:pt>
              </c:strCache>
            </c:strRef>
          </c:cat>
          <c:val>
            <c:numRef>
              <c:f>'Semester 2 - Monthly Budget'!$K$35:$K$39</c:f>
              <c:numCache>
                <c:formatCode>[$$-409]#,##0_ ;\-[$$-409]#,##0\ </c:formatCode>
                <c:ptCount val="5"/>
                <c:pt idx="0">
                  <c:v>0</c:v>
                </c:pt>
                <c:pt idx="1">
                  <c:v>0</c:v>
                </c:pt>
                <c:pt idx="2">
                  <c:v>0</c:v>
                </c:pt>
                <c:pt idx="3">
                  <c:v>0</c:v>
                </c:pt>
                <c:pt idx="4">
                  <c:v>0</c:v>
                </c:pt>
              </c:numCache>
            </c:numRef>
          </c:val>
          <c:extLst>
            <c:ext xmlns:c16="http://schemas.microsoft.com/office/drawing/2014/chart" uri="{C3380CC4-5D6E-409C-BE32-E72D297353CC}">
              <c16:uniqueId val="{00000000-353F-429C-9BC3-DED94D38581C}"/>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0950607"/>
        <c:crosses val="autoZero"/>
        <c:auto val="1"/>
        <c:lblAlgn val="ctr"/>
        <c:lblOffset val="100"/>
        <c:noMultiLvlLbl val="0"/>
      </c:catAx>
      <c:valAx>
        <c:axId val="130950607"/>
        <c:scaling>
          <c:orientation val="minMax"/>
        </c:scaling>
        <c:delete val="1"/>
        <c:axPos val="t"/>
        <c:numFmt formatCode="[$$-409]#,##0_ ;\-[$$-409]#,##0\ "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a:t>Monthly income</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'Semester 2 - Monthly Budget'!$D$34</c:f>
              <c:strCache>
                <c:ptCount val="1"/>
                <c:pt idx="0">
                  <c:v>Per Month</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'Semester 2 - Monthly Budget'!$B$35:$B$41</c:f>
              <c:strCache>
                <c:ptCount val="7"/>
                <c:pt idx="0">
                  <c:v>Fixed income</c:v>
                </c:pt>
                <c:pt idx="1">
                  <c:v>Financial aid</c:v>
                </c:pt>
                <c:pt idx="2">
                  <c:v>Employer Assistance</c:v>
                </c:pt>
                <c:pt idx="3">
                  <c:v>Veteran Benefits</c:v>
                </c:pt>
                <c:pt idx="4">
                  <c:v>Scholarship</c:v>
                </c:pt>
                <c:pt idx="5">
                  <c:v>Support from Family</c:v>
                </c:pt>
                <c:pt idx="6">
                  <c:v>Other Income</c:v>
                </c:pt>
              </c:strCache>
            </c:strRef>
          </c:cat>
          <c:val>
            <c:numRef>
              <c:f>'Semester 2 - Monthly Budget'!$D$35:$D$41</c:f>
              <c:numCache>
                <c:formatCode>[$$-409]#,##0_ ;\-[$$-409]#,##0\ </c:formatCode>
                <c:ptCount val="7"/>
                <c:pt idx="1">
                  <c:v>0</c:v>
                </c:pt>
                <c:pt idx="2">
                  <c:v>0</c:v>
                </c:pt>
                <c:pt idx="3">
                  <c:v>0</c:v>
                </c:pt>
                <c:pt idx="4">
                  <c:v>0</c:v>
                </c:pt>
                <c:pt idx="5">
                  <c:v>0</c:v>
                </c:pt>
                <c:pt idx="6">
                  <c:v>0</c:v>
                </c:pt>
              </c:numCache>
            </c:numRef>
          </c:val>
          <c:extLst>
            <c:ext xmlns:c16="http://schemas.microsoft.com/office/drawing/2014/chart" uri="{C3380CC4-5D6E-409C-BE32-E72D297353CC}">
              <c16:uniqueId val="{00000000-8806-4A05-B819-5993F9BF735D}"/>
            </c:ext>
          </c:extLst>
        </c:ser>
        <c:dLbls>
          <c:dLblPos val="inEnd"/>
          <c:showLegendKey val="0"/>
          <c:showVal val="1"/>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1493695"/>
        <c:crosses val="autoZero"/>
        <c:auto val="1"/>
        <c:lblAlgn val="ctr"/>
        <c:lblOffset val="100"/>
        <c:tickLblSkip val="1"/>
        <c:noMultiLvlLbl val="0"/>
      </c:catAx>
      <c:valAx>
        <c:axId val="411493695"/>
        <c:scaling>
          <c:orientation val="minMax"/>
        </c:scaling>
        <c:delete val="1"/>
        <c:axPos val="t"/>
        <c:numFmt formatCode="[$$-409]#,##0_ ;\-[$$-409]#,##0\ "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b="1">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Reversed" id="23">
  <a:schemeClr val="accent3"/>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Reversed" id="23">
  <a:schemeClr val="accent3"/>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0.xml"/><Relationship Id="rId5" Type="http://schemas.openxmlformats.org/officeDocument/2006/relationships/image" Target="../media/image1.png"/><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0.xml"/><Relationship Id="rId5" Type="http://schemas.openxmlformats.org/officeDocument/2006/relationships/image" Target="../media/image1.png"/><Relationship Id="rId4"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5.xml"/><Relationship Id="rId5" Type="http://schemas.openxmlformats.org/officeDocument/2006/relationships/image" Target="../media/image1.png"/><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A3BFC9C5-D5BF-4FE6-86E8-8559BE0AC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1610B2ED-FF01-434F-9701-660838725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33DED3BC-B4B8-46CF-982F-676B231EC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E0FE168C-093C-4BDE-AAA1-BFF955780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508000</xdr:rowOff>
    </xdr:to>
    <xdr:pic>
      <xdr:nvPicPr>
        <xdr:cNvPr id="6" name="Picture 5">
          <a:extLst>
            <a:ext uri="{FF2B5EF4-FFF2-40B4-BE49-F238E27FC236}">
              <a16:creationId xmlns:a16="http://schemas.microsoft.com/office/drawing/2014/main" id="{6C1D852A-ECA7-4C7D-83CC-9B3C17259F6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8300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D1C053A7-92E6-4194-82AA-415B8968E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7A262C25-A56A-493F-9DB7-9195FFF59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BB1FE1AC-A534-45A4-8728-E8F8346D9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6DCD9350-F151-4DC2-9155-DEA4BB905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2CC66371-4099-45E6-BC17-3A40F5E6E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508000</xdr:rowOff>
    </xdr:to>
    <xdr:pic>
      <xdr:nvPicPr>
        <xdr:cNvPr id="6" name="Picture 5">
          <a:extLst>
            <a:ext uri="{FF2B5EF4-FFF2-40B4-BE49-F238E27FC236}">
              <a16:creationId xmlns:a16="http://schemas.microsoft.com/office/drawing/2014/main" id="{9FA37DDA-57E9-4135-A289-94360F884C0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8300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6ABE2213-4AB3-43E0-84A3-F2BA3D125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569361D3-B4BB-4BC0-9E46-1B256DC43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92A4BD55-9D5E-472C-9C2B-27B11A085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B0193F40-4358-4033-B79D-7AD6110F7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DC899464-8114-4B01-A735-948CDE7F2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508000</xdr:rowOff>
    </xdr:to>
    <xdr:pic>
      <xdr:nvPicPr>
        <xdr:cNvPr id="6" name="Picture 5">
          <a:extLst>
            <a:ext uri="{FF2B5EF4-FFF2-40B4-BE49-F238E27FC236}">
              <a16:creationId xmlns:a16="http://schemas.microsoft.com/office/drawing/2014/main" id="{042744A4-2987-424E-BFCB-7A77888EEEC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8300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41F812E2-C65C-4C0D-8278-BCA424B66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BC29956A-AD24-4F8C-91A4-1470922A1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7887EFC3-52CB-470F-A63A-60A1C1C37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67D50394-A54A-40EF-80E9-BCA3F79B2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0D0CB5CA-036B-441D-A0E9-EAB1FD555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508000</xdr:rowOff>
    </xdr:to>
    <xdr:pic>
      <xdr:nvPicPr>
        <xdr:cNvPr id="6" name="Picture 5">
          <a:extLst>
            <a:ext uri="{FF2B5EF4-FFF2-40B4-BE49-F238E27FC236}">
              <a16:creationId xmlns:a16="http://schemas.microsoft.com/office/drawing/2014/main" id="{F0454DE5-EFDC-494B-ABFB-AA5BCB188CB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8300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C95A26C1-20CD-4B1F-996A-22A7478E0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9</xdr:row>
      <xdr:rowOff>212911</xdr:rowOff>
    </xdr:to>
    <xdr:graphicFrame macro="">
      <xdr:nvGraphicFramePr>
        <xdr:cNvPr id="2" name="Chart 1" descr="monthly budget snapshot">
          <a:extLst>
            <a:ext uri="{FF2B5EF4-FFF2-40B4-BE49-F238E27FC236}">
              <a16:creationId xmlns:a16="http://schemas.microsoft.com/office/drawing/2014/main" id="{E1059EEB-2712-4D47-A838-55483ABA3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7</xdr:col>
      <xdr:colOff>0</xdr:colOff>
      <xdr:row>28</xdr:row>
      <xdr:rowOff>0</xdr:rowOff>
    </xdr:to>
    <xdr:graphicFrame macro="">
      <xdr:nvGraphicFramePr>
        <xdr:cNvPr id="3" name="Chart 2" descr="monthly expenses chart">
          <a:extLst>
            <a:ext uri="{FF2B5EF4-FFF2-40B4-BE49-F238E27FC236}">
              <a16:creationId xmlns:a16="http://schemas.microsoft.com/office/drawing/2014/main" id="{45DE001C-A0FA-4320-95C2-4637A3A54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0</xdr:rowOff>
    </xdr:from>
    <xdr:to>
      <xdr:col>11</xdr:col>
      <xdr:colOff>0</xdr:colOff>
      <xdr:row>28</xdr:row>
      <xdr:rowOff>0</xdr:rowOff>
    </xdr:to>
    <xdr:graphicFrame macro="">
      <xdr:nvGraphicFramePr>
        <xdr:cNvPr id="4" name="Chart 3" descr="college semester expenses chart">
          <a:extLst>
            <a:ext uri="{FF2B5EF4-FFF2-40B4-BE49-F238E27FC236}">
              <a16:creationId xmlns:a16="http://schemas.microsoft.com/office/drawing/2014/main" id="{DFEE7230-B396-4363-95F2-BDBF6C9FD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285749</xdr:colOff>
      <xdr:row>16</xdr:row>
      <xdr:rowOff>1</xdr:rowOff>
    </xdr:from>
    <xdr:to>
      <xdr:col>3</xdr:col>
      <xdr:colOff>1114425</xdr:colOff>
      <xdr:row>29</xdr:row>
      <xdr:rowOff>1</xdr:rowOff>
    </xdr:to>
    <xdr:graphicFrame macro="">
      <xdr:nvGraphicFramePr>
        <xdr:cNvPr id="5" name="Chart 4" descr="monthly income chart">
          <a:extLst>
            <a:ext uri="{FF2B5EF4-FFF2-40B4-BE49-F238E27FC236}">
              <a16:creationId xmlns:a16="http://schemas.microsoft.com/office/drawing/2014/main" id="{C57835C2-028E-4913-A472-5B9363D3D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152651</xdr:colOff>
      <xdr:row>0</xdr:row>
      <xdr:rowOff>110817</xdr:rowOff>
    </xdr:from>
    <xdr:to>
      <xdr:col>5</xdr:col>
      <xdr:colOff>95715</xdr:colOff>
      <xdr:row>2</xdr:row>
      <xdr:rowOff>508000</xdr:rowOff>
    </xdr:to>
    <xdr:pic>
      <xdr:nvPicPr>
        <xdr:cNvPr id="6" name="Picture 5">
          <a:extLst>
            <a:ext uri="{FF2B5EF4-FFF2-40B4-BE49-F238E27FC236}">
              <a16:creationId xmlns:a16="http://schemas.microsoft.com/office/drawing/2014/main" id="{8346F57C-FAD6-494C-8CC2-456D17A57AF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438401" y="110817"/>
          <a:ext cx="4410289" cy="1283008"/>
        </a:xfrm>
        <a:prstGeom prst="rect">
          <a:avLst/>
        </a:prstGeom>
        <a:noFill/>
      </xdr:spPr>
    </xdr:pic>
    <xdr:clientData/>
  </xdr:twoCellAnchor>
  <xdr:twoCellAnchor>
    <xdr:from>
      <xdr:col>1</xdr:col>
      <xdr:colOff>42332</xdr:colOff>
      <xdr:row>4</xdr:row>
      <xdr:rowOff>14818</xdr:rowOff>
    </xdr:from>
    <xdr:to>
      <xdr:col>11</xdr:col>
      <xdr:colOff>42332</xdr:colOff>
      <xdr:row>9</xdr:row>
      <xdr:rowOff>201085</xdr:rowOff>
    </xdr:to>
    <xdr:graphicFrame macro="">
      <xdr:nvGraphicFramePr>
        <xdr:cNvPr id="7" name="Chart 6">
          <a:extLst>
            <a:ext uri="{FF2B5EF4-FFF2-40B4-BE49-F238E27FC236}">
              <a16:creationId xmlns:a16="http://schemas.microsoft.com/office/drawing/2014/main" id="{7B806CB6-5952-486C-8F81-AF217553D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FINAIDS\Orientation\2023-2024%20Worksheets%20-%20NEW\Need%20to%20Meet%20With\Kosharek,%20Jessica%20Monthly%20College%20Expense%20Budget.xlsx" TargetMode="External"/><Relationship Id="rId1" Type="http://schemas.openxmlformats.org/officeDocument/2006/relationships/externalLinkPath" Target="/FINAIDS/Orientation/2023-2024%20Worksheets%20-%20NEW/Need%20to%20Meet%20With/Kosharek,%20Jessica%20Monthly%20College%20Expense%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mester 1 - Monthly Budget"/>
      <sheetName val="Semester 2 - Monthly Budget"/>
      <sheetName val="Summer - Monthly Budget"/>
      <sheetName val="Semester 3 - Monthly Budget"/>
      <sheetName val="Semester 4 - Monthly Budget"/>
      <sheetName val="Outside Resources"/>
      <sheetName val="Calculation"/>
    </sheetNames>
    <sheetDataSet>
      <sheetData sheetId="0"/>
      <sheetData sheetId="1">
        <row r="31">
          <cell r="B31" t="str">
            <v>Monthly income</v>
          </cell>
        </row>
      </sheetData>
      <sheetData sheetId="2"/>
      <sheetData sheetId="3"/>
      <sheetData sheetId="4"/>
      <sheetData sheetId="5"/>
      <sheetData sheetId="6">
        <row r="3">
          <cell r="A3" t="str">
            <v>Income left</v>
          </cell>
          <cell r="B3" t="e">
            <v>#REF!</v>
          </cell>
        </row>
        <row r="4">
          <cell r="A4" t="str">
            <v>Monthly expenses</v>
          </cell>
          <cell r="B4" t="e">
            <v>#REF!</v>
          </cell>
        </row>
        <row r="5">
          <cell r="A5" t="str">
            <v>Semester expenses (per month)</v>
          </cell>
          <cell r="B5" t="e">
            <v>#REF!</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0D68B5-0946-4E72-A300-32FEC1B20AA6}" name="Monthly_Expenses1114211" displayName="Monthly_Expenses1114211" ref="F34:G50" totalsRowCount="1" headerRowDxfId="128" dataDxfId="127" totalsRowDxfId="126">
  <autoFilter ref="F34:G49" xr:uid="{8E35AB54-19EF-4866-819B-E0630E0DB416}"/>
  <tableColumns count="2">
    <tableColumn id="1" xr3:uid="{1FCAE865-BF9B-4A1E-AED4-316CD80574F5}" name="Item" totalsRowLabel="Total" dataDxfId="125" totalsRowDxfId="124"/>
    <tableColumn id="2" xr3:uid="{BCF30593-4148-460D-A9F5-48AF56CAF127}" name="Amount" totalsRowFunction="sum" dataDxfId="123" totalsRowDxfId="122"/>
  </tableColumns>
  <tableStyleInfo name="College Budge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A42CC8-F1CE-4C02-B0C0-D739D207B8BD}" name="Monthly_Expenses111421120" displayName="Monthly_Expenses111421120" ref="F34:G50" totalsRowCount="1" headerRowDxfId="50" dataDxfId="49" totalsRowDxfId="48">
  <autoFilter ref="F34:G49" xr:uid="{8E35AB54-19EF-4866-819B-E0630E0DB416}"/>
  <tableColumns count="2">
    <tableColumn id="1" xr3:uid="{BAFF753D-6C8D-4DC8-8C1C-EAD852DE5DDD}" name="Item" totalsRowLabel="Total" dataDxfId="47" totalsRowDxfId="46"/>
    <tableColumn id="2" xr3:uid="{CECF1945-A6ED-4880-856A-B54AC4914045}" name="Amount" totalsRowFunction="sum" dataDxfId="45" totalsRowDxfId="44"/>
  </tableColumns>
  <tableStyleInfo name="College Budge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6FC7552-7542-4607-B866-EE60BDDF3331}" name="Semester_Expenses121531221" displayName="Semester_Expenses121531221" ref="I34:K40" totalsRowCount="1" headerRowDxfId="43" dataDxfId="42" totalsRowDxfId="41">
  <autoFilter ref="I34:K39" xr:uid="{2965ED57-0BD8-4D5B-9F80-FAB362CDF2D3}"/>
  <tableColumns count="3">
    <tableColumn id="1" xr3:uid="{DF58F0CE-AE6C-4DD9-A521-B365E26B3FD4}" name="Item" totalsRowLabel="Total" dataDxfId="40" totalsRowDxfId="39"/>
    <tableColumn id="2" xr3:uid="{1CF2862A-1921-4714-A239-3C1F85028916}" name="Amount" totalsRowFunction="sum" dataDxfId="38" totalsRowDxfId="37"/>
    <tableColumn id="3" xr3:uid="{91BB9A14-DB3D-44BA-BE0D-78954E3F3AA0}" name="Per month" totalsRowFunction="custom" dataDxfId="36" totalsRowDxfId="35">
      <calculatedColumnFormula>Semester_Expenses121531221[[#This Row],[Amount]]/Months_in_semester</calculatedColumnFormula>
      <totalsRowFormula>SUM(K35:K39)</totalsRowFormula>
    </tableColumn>
  </tableColumns>
  <tableStyleInfo name="College Budge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2558215-C625-4F22-89D7-4C913C6DC31D}" name="Monthly_Income131641322" displayName="Monthly_Income131641322" ref="B34:D42" totalsRowCount="1" headerRowDxfId="34" dataDxfId="33" totalsRowDxfId="32">
  <autoFilter ref="B34:D41" xr:uid="{A2821CA4-CCD6-4EFE-96A9-79945349A7BD}"/>
  <tableColumns count="3">
    <tableColumn id="1" xr3:uid="{1D29A0C6-6C03-450A-8B27-CA410A4D4BD2}" name="Item" totalsRowLabel="Total" dataDxfId="31" totalsRowDxfId="30"/>
    <tableColumn id="2" xr3:uid="{59CB1A1E-985C-4604-B6E4-6A556ADC59ED}" name="Amount" totalsRowFunction="sum" dataDxfId="29" totalsRowDxfId="28">
      <calculatedColumnFormula>Monthly_Income131641322[[#This Row],[Per Month]]*D32</calculatedColumnFormula>
    </tableColumn>
    <tableColumn id="3" xr3:uid="{400CBA7A-5876-4105-84EE-CF76DA91D31A}" name="Per Month" totalsRowFunction="sum" dataDxfId="27" totalsRowDxfId="26">
      <calculatedColumnFormula>Monthly_Income131641322[[#This Row],[Amount]]/$D$32</calculatedColumnFormula>
    </tableColumn>
  </tableColumns>
  <tableStyleInfo name="College Budge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3ACE044-6AD0-4C25-9162-D216C33B4A81}" name="Monthly_Expenses11142112029" displayName="Monthly_Expenses11142112029" ref="F34:G50" totalsRowCount="1" headerRowDxfId="24" dataDxfId="23" totalsRowDxfId="22">
  <autoFilter ref="F34:G49" xr:uid="{8E35AB54-19EF-4866-819B-E0630E0DB416}"/>
  <tableColumns count="2">
    <tableColumn id="1" xr3:uid="{A9C5F1E8-15DE-441C-855F-FCC3BF475C17}" name="Item" totalsRowLabel="Total" dataDxfId="21" totalsRowDxfId="20"/>
    <tableColumn id="2" xr3:uid="{91A24D60-7482-4673-BE44-B9B2432B72F7}" name="Amount" totalsRowFunction="sum" dataDxfId="19" totalsRowDxfId="18"/>
  </tableColumns>
  <tableStyleInfo name="College Budge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49F3BFF-B3AF-43D5-88E5-B1328F224F9C}" name="Semester_Expenses12153122130" displayName="Semester_Expenses12153122130" ref="I34:K40" totalsRowCount="1" headerRowDxfId="17" dataDxfId="16" totalsRowDxfId="15">
  <autoFilter ref="I34:K39" xr:uid="{2965ED57-0BD8-4D5B-9F80-FAB362CDF2D3}"/>
  <tableColumns count="3">
    <tableColumn id="1" xr3:uid="{CE56AEEF-148E-43A0-8AC6-7F4C774DF6F2}" name="Item" totalsRowLabel="Total" dataDxfId="14" totalsRowDxfId="13"/>
    <tableColumn id="2" xr3:uid="{B3DA74FA-B8BB-4E5B-AF36-34CE5EA7F9ED}" name="Amount" totalsRowFunction="sum" dataDxfId="12" totalsRowDxfId="11"/>
    <tableColumn id="3" xr3:uid="{7F403258-64D7-4C19-B03D-7F117020B96E}" name="Per month" totalsRowFunction="custom" dataDxfId="10" totalsRowDxfId="9">
      <calculatedColumnFormula>Semester_Expenses12153122130[[#This Row],[Amount]]/Months_in_semester</calculatedColumnFormula>
      <totalsRowFormula>SUM(K35:K39)</totalsRowFormula>
    </tableColumn>
  </tableColumns>
  <tableStyleInfo name="College Budge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D8869F6-8E2A-4925-8167-A6DE428B45AD}" name="Monthly_Income13164132231" displayName="Monthly_Income13164132231" ref="B34:D42" totalsRowCount="1" headerRowDxfId="8" dataDxfId="7" totalsRowDxfId="6">
  <autoFilter ref="B34:D41" xr:uid="{A2821CA4-CCD6-4EFE-96A9-79945349A7BD}"/>
  <tableColumns count="3">
    <tableColumn id="1" xr3:uid="{A3BB126B-C1E4-4503-9349-55C3036DC7F7}" name="Item" totalsRowLabel="Total" dataDxfId="5" totalsRowDxfId="4"/>
    <tableColumn id="2" xr3:uid="{0AAEEF9D-1470-4939-BC22-4B1AD0B743FD}" name="Amount" totalsRowFunction="sum" dataDxfId="3" totalsRowDxfId="2">
      <calculatedColumnFormula>Monthly_Income13164132231[[#This Row],[Per Month]]*D32</calculatedColumnFormula>
    </tableColumn>
    <tableColumn id="3" xr3:uid="{46249A63-2E60-4F03-AA34-6BB627676926}" name="Per Month" totalsRowFunction="sum" dataDxfId="1" totalsRowDxfId="0">
      <calculatedColumnFormula>Monthly_Income13164132231[[#This Row],[Amount]]/$D$32</calculatedColumnFormula>
    </tableColumn>
  </tableColumns>
  <tableStyleInfo name="College Budge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B37A766-1D22-4149-92B2-61CA5B88A5AF}" name="Semester_Expenses1215312" displayName="Semester_Expenses1215312" ref="I34:K40" totalsRowCount="1" headerRowDxfId="121" dataDxfId="120" totalsRowDxfId="119">
  <autoFilter ref="I34:K39" xr:uid="{2965ED57-0BD8-4D5B-9F80-FAB362CDF2D3}"/>
  <tableColumns count="3">
    <tableColumn id="1" xr3:uid="{7D41A1B1-8703-4D4E-B9C6-B9C2BB498DBD}" name="Item" totalsRowLabel="Total" dataDxfId="118" totalsRowDxfId="117"/>
    <tableColumn id="2" xr3:uid="{AB53E3D5-E6BE-4339-909A-D3B3D29653E9}" name="Amount" totalsRowFunction="sum" dataDxfId="116" totalsRowDxfId="115"/>
    <tableColumn id="3" xr3:uid="{32CD4E48-6F4F-4487-8968-98FABDF4BC11}" name="Per month" totalsRowFunction="custom" dataDxfId="114" totalsRowDxfId="113">
      <calculatedColumnFormula>Semester_Expenses1215312[[#This Row],[Amount]]/Months_in_semester</calculatedColumnFormula>
      <totalsRowFormula>SUM(K35:K39)</totalsRowFormula>
    </tableColumn>
  </tableColumns>
  <tableStyleInfo name="College Budge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83C93E-9E85-4CA8-96CD-97BF2A62F0C7}" name="Monthly_Income1316413" displayName="Monthly_Income1316413" ref="B34:D42" totalsRowCount="1" headerRowDxfId="112" dataDxfId="111" totalsRowDxfId="110">
  <autoFilter ref="B34:D41" xr:uid="{A2821CA4-CCD6-4EFE-96A9-79945349A7BD}"/>
  <tableColumns count="3">
    <tableColumn id="1" xr3:uid="{C203E282-B0CF-4CE2-B3EC-0D109894B9AF}" name="Item" totalsRowLabel="Total" dataDxfId="109" totalsRowDxfId="108"/>
    <tableColumn id="2" xr3:uid="{BA573490-6265-4360-AB11-27A992F8C727}" name="Amount" totalsRowFunction="sum" dataDxfId="107" totalsRowDxfId="106">
      <calculatedColumnFormula>Monthly_Income1316413[[#This Row],[Per Month]]*D32</calculatedColumnFormula>
    </tableColumn>
    <tableColumn id="3" xr3:uid="{39055639-07D3-4BD1-9DA2-6AEFC4970B02}" name="Per Month" totalsRowFunction="sum" dataDxfId="105" totalsRowDxfId="104">
      <calculatedColumnFormula>Monthly_Income1316413[[#This Row],[Amount]]/$D$32</calculatedColumnFormula>
    </tableColumn>
  </tableColumns>
  <tableStyleInfo name="College Budge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624DB1C-8664-4CF4-B2A5-5E6C980D5BCE}" name="Monthly_Expenses111421123" displayName="Monthly_Expenses111421123" ref="F34:G50" totalsRowCount="1" headerRowDxfId="102" dataDxfId="101" totalsRowDxfId="100">
  <autoFilter ref="F34:G49" xr:uid="{8E35AB54-19EF-4866-819B-E0630E0DB416}"/>
  <tableColumns count="2">
    <tableColumn id="1" xr3:uid="{4D13261C-6642-4631-9077-BDC849568BD2}" name="Item" totalsRowLabel="Total" dataDxfId="99" totalsRowDxfId="98"/>
    <tableColumn id="2" xr3:uid="{1C03D638-6D85-45ED-B6FA-7E35CB1B79AF}" name="Amount" totalsRowFunction="sum" dataDxfId="97" totalsRowDxfId="96"/>
  </tableColumns>
  <tableStyleInfo name="College Budge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4C9CCDA-524D-4295-A62D-9565F6DB708F}" name="Semester_Expenses121531224" displayName="Semester_Expenses121531224" ref="I34:K40" totalsRowCount="1" headerRowDxfId="95" dataDxfId="94" totalsRowDxfId="93">
  <autoFilter ref="I34:K39" xr:uid="{2965ED57-0BD8-4D5B-9F80-FAB362CDF2D3}"/>
  <tableColumns count="3">
    <tableColumn id="1" xr3:uid="{0449E896-E5BA-4338-BF41-E99F2BD74FD8}" name="Item" totalsRowLabel="Total" dataDxfId="92" totalsRowDxfId="91"/>
    <tableColumn id="2" xr3:uid="{E09297EA-2D3D-4815-8A89-847E95FD6BAD}" name="Amount" totalsRowFunction="sum" dataDxfId="90" totalsRowDxfId="89"/>
    <tableColumn id="3" xr3:uid="{C616FC59-2FC9-4735-9B46-C8C74B36B530}" name="Per month" totalsRowFunction="custom" dataDxfId="88" totalsRowDxfId="87">
      <calculatedColumnFormula>Semester_Expenses121531224[[#This Row],[Amount]]/Months_in_semester</calculatedColumnFormula>
      <totalsRowFormula>SUM(K35:K39)</totalsRowFormula>
    </tableColumn>
  </tableColumns>
  <tableStyleInfo name="College Budge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0B759EE-07C2-4335-9DBC-03F83F33BF01}" name="Monthly_Income131641325" displayName="Monthly_Income131641325" ref="B34:D42" totalsRowCount="1" headerRowDxfId="86" dataDxfId="85" totalsRowDxfId="84">
  <autoFilter ref="B34:D41" xr:uid="{A2821CA4-CCD6-4EFE-96A9-79945349A7BD}"/>
  <tableColumns count="3">
    <tableColumn id="1" xr3:uid="{935AAFB0-3EDF-45D7-91CD-ECF6FB2F90B2}" name="Item" totalsRowLabel="Total" dataDxfId="83" totalsRowDxfId="82"/>
    <tableColumn id="2" xr3:uid="{2E36B97E-378A-419C-BE33-203FB55A9DBB}" name="Amount" totalsRowFunction="sum" dataDxfId="81" totalsRowDxfId="80">
      <calculatedColumnFormula>Monthly_Income131641325[[#This Row],[Per Month]]*D32</calculatedColumnFormula>
    </tableColumn>
    <tableColumn id="3" xr3:uid="{83656049-CE88-4520-83FD-897202F2EC50}" name="Per Month" totalsRowFunction="sum" dataDxfId="79" totalsRowDxfId="78">
      <calculatedColumnFormula>Monthly_Income131641325[[#This Row],[Amount]]/$D$32</calculatedColumnFormula>
    </tableColumn>
  </tableColumns>
  <tableStyleInfo name="College Budge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18D6811-4728-4F5A-9641-34B5AB321EBF}" name="Monthly_Expenses11142112326" displayName="Monthly_Expenses11142112326" ref="F34:G50" totalsRowCount="1" headerRowDxfId="76" dataDxfId="75" totalsRowDxfId="74">
  <autoFilter ref="F34:G49" xr:uid="{8E35AB54-19EF-4866-819B-E0630E0DB416}"/>
  <tableColumns count="2">
    <tableColumn id="1" xr3:uid="{0D47F926-4282-4F80-8EB6-3B85A83E43DB}" name="Item" totalsRowLabel="Total" dataDxfId="73" totalsRowDxfId="72"/>
    <tableColumn id="2" xr3:uid="{93FBD7A2-76FB-4164-95FB-3DF51FDA381A}" name="Amount" totalsRowFunction="sum" dataDxfId="71" totalsRowDxfId="70"/>
  </tableColumns>
  <tableStyleInfo name="College Budge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EAA8589-7868-4DEE-87AC-80D2DBEAF326}" name="Semester_Expenses12153122427" displayName="Semester_Expenses12153122427" ref="I34:K40" totalsRowCount="1" headerRowDxfId="69" dataDxfId="68" totalsRowDxfId="67">
  <autoFilter ref="I34:K39" xr:uid="{2965ED57-0BD8-4D5B-9F80-FAB362CDF2D3}"/>
  <tableColumns count="3">
    <tableColumn id="1" xr3:uid="{2E7F4E0A-218E-409A-90C8-BEFAB1DFDEA3}" name="Item" totalsRowLabel="Total" dataDxfId="66" totalsRowDxfId="65"/>
    <tableColumn id="2" xr3:uid="{9FC636BD-D0AF-46EA-B1AE-2A15B06E557A}" name="Amount" totalsRowFunction="sum" dataDxfId="64" totalsRowDxfId="63"/>
    <tableColumn id="3" xr3:uid="{BB8AEEF5-BA40-4AF9-985A-77534C91C712}" name="Per month" totalsRowFunction="custom" dataDxfId="62" totalsRowDxfId="61">
      <calculatedColumnFormula>Semester_Expenses12153122427[[#This Row],[Amount]]/Months_in_semester</calculatedColumnFormula>
      <totalsRowFormula>SUM(K35:K39)</totalsRowFormula>
    </tableColumn>
  </tableColumns>
  <tableStyleInfo name="College Budge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C1A0EB4-8583-4E2E-8454-4A1513BDB3D9}" name="Monthly_Income13164132528" displayName="Monthly_Income13164132528" ref="B34:D42" totalsRowCount="1" headerRowDxfId="60" dataDxfId="59" totalsRowDxfId="58">
  <autoFilter ref="B34:D41" xr:uid="{A2821CA4-CCD6-4EFE-96A9-79945349A7BD}"/>
  <tableColumns count="3">
    <tableColumn id="1" xr3:uid="{4ED631D9-D748-4900-89DB-9677397AE0DA}" name="Item" totalsRowLabel="Total" dataDxfId="57" totalsRowDxfId="56"/>
    <tableColumn id="2" xr3:uid="{6664505F-B590-43E9-9D58-38C93E48CE43}" name="Amount" totalsRowFunction="sum" dataDxfId="55" totalsRowDxfId="54">
      <calculatedColumnFormula>Monthly_Income13164132528[[#This Row],[Per Month]]*D32</calculatedColumnFormula>
    </tableColumn>
    <tableColumn id="3" xr3:uid="{650B643C-FF1D-470E-AF5D-09FEA9286E03}" name="Per Month" totalsRowFunction="sum" dataDxfId="53" totalsRowDxfId="52">
      <calculatedColumnFormula>Monthly_Income13164132528[[#This Row],[Amount]]/$D$32</calculatedColumnFormula>
    </tableColumn>
  </tableColumns>
  <tableStyleInfo name="College Budge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56E17-A826-46BB-9A45-1CC09E94D17F}">
  <sheetPr>
    <pageSetUpPr fitToPage="1"/>
  </sheetPr>
  <dimension ref="A1:N77"/>
  <sheetViews>
    <sheetView showGridLines="0" tabSelected="1" zoomScale="110" zoomScaleNormal="110" workbookViewId="0">
      <selection activeCell="D32" sqref="D32"/>
    </sheetView>
  </sheetViews>
  <sheetFormatPr defaultColWidth="10" defaultRowHeight="15" x14ac:dyDescent="0.25"/>
  <cols>
    <col min="1" max="1" width="4.28515625" style="2" customWidth="1"/>
    <col min="2" max="2" width="29.42578125" style="2" customWidth="1"/>
    <col min="3" max="3" width="18" style="2" customWidth="1"/>
    <col min="4" max="4" width="15.28515625" style="2" customWidth="1"/>
    <col min="5" max="5" width="4.28515625" style="2" customWidth="1"/>
    <col min="6" max="6" width="29.42578125" style="2" customWidth="1"/>
    <col min="7" max="7" width="18" style="2" customWidth="1"/>
    <col min="8" max="8" width="4.28515625" style="2" customWidth="1"/>
    <col min="9" max="9" width="29.42578125" style="2" customWidth="1"/>
    <col min="10" max="10" width="18" style="2" customWidth="1"/>
    <col min="11" max="11" width="12.28515625" style="2" customWidth="1"/>
    <col min="12" max="12" width="4.28515625" style="2" customWidth="1"/>
    <col min="13" max="16384" width="10" style="2"/>
  </cols>
  <sheetData>
    <row r="1" spans="1:11" ht="54.75"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 customHeight="1" x14ac:dyDescent="1.5">
      <c r="B3" s="49" t="s">
        <v>40</v>
      </c>
      <c r="C3" s="50"/>
      <c r="D3" s="50"/>
      <c r="E3" s="50"/>
      <c r="F3" s="50"/>
      <c r="G3" s="50"/>
      <c r="H3" s="50"/>
      <c r="I3" s="50"/>
      <c r="J3" s="50"/>
      <c r="K3" s="50"/>
    </row>
    <row r="4" spans="1:11" ht="11.1" customHeight="1" x14ac:dyDescent="0.25">
      <c r="A4" s="3"/>
      <c r="B4" s="37"/>
      <c r="C4" s="37"/>
      <c r="D4" s="37"/>
      <c r="E4" s="37"/>
      <c r="F4" s="37"/>
      <c r="G4" s="37"/>
      <c r="H4" s="37"/>
      <c r="I4" s="37"/>
      <c r="J4" s="37"/>
      <c r="K4" s="37"/>
    </row>
    <row r="5" spans="1:11" ht="20.100000000000001" customHeight="1" x14ac:dyDescent="0.25">
      <c r="A5" s="1"/>
    </row>
    <row r="6" spans="1:11" ht="20.100000000000001" customHeight="1" x14ac:dyDescent="0.25"/>
    <row r="7" spans="1:11" ht="20.100000000000001" customHeight="1" x14ac:dyDescent="0.25"/>
    <row r="8" spans="1:11" ht="20.100000000000001" customHeight="1" x14ac:dyDescent="0.25"/>
    <row r="9" spans="1:11" ht="20.100000000000001" customHeight="1" x14ac:dyDescent="0.25"/>
    <row r="10" spans="1:11" ht="20.100000000000001" customHeight="1" x14ac:dyDescent="0.25"/>
    <row r="11" spans="1:11" ht="20.100000000000001" customHeight="1" thickBot="1" x14ac:dyDescent="0.3"/>
    <row r="12" spans="1:11" ht="20.100000000000001" customHeight="1" thickBot="1" x14ac:dyDescent="0.4">
      <c r="B12" s="4" t="s">
        <v>0</v>
      </c>
      <c r="C12" s="5"/>
      <c r="D12" s="6">
        <f>Monthly_Income1316413[[#Totals],[Per Month]]-Monthly_Expenses1114211[[#Totals],[Amount]]-Semester_Expenses1215312[[#Totals],[Per month]]</f>
        <v>0</v>
      </c>
    </row>
    <row r="13" spans="1:11" ht="20.100000000000001" customHeight="1" thickBot="1" x14ac:dyDescent="0.4">
      <c r="B13" s="4" t="s">
        <v>1</v>
      </c>
      <c r="C13" s="5"/>
      <c r="D13" s="6">
        <f>D12*D32</f>
        <v>0</v>
      </c>
    </row>
    <row r="14" spans="1:11" ht="20.100000000000001" customHeight="1" x14ac:dyDescent="0.35">
      <c r="B14" s="7"/>
      <c r="D14" s="8"/>
    </row>
    <row r="15" spans="1:11" ht="20.100000000000001" customHeight="1" thickBot="1" x14ac:dyDescent="0.3">
      <c r="C15" s="9"/>
    </row>
    <row r="16" spans="1:11" ht="20.100000000000001" customHeight="1" x14ac:dyDescent="0.25">
      <c r="A16" s="1"/>
      <c r="B16" s="10"/>
      <c r="C16" s="11"/>
      <c r="D16" s="11"/>
      <c r="E16" s="11"/>
      <c r="F16" s="11"/>
      <c r="G16" s="11"/>
      <c r="H16" s="11"/>
      <c r="I16" s="51"/>
      <c r="J16" s="51"/>
      <c r="K16" s="52"/>
    </row>
    <row r="17" spans="1:14" ht="20.100000000000001" customHeight="1" x14ac:dyDescent="0.25">
      <c r="B17" s="12"/>
      <c r="K17" s="13"/>
    </row>
    <row r="18" spans="1:14" ht="20.100000000000001" customHeight="1" x14ac:dyDescent="0.25">
      <c r="B18" s="12"/>
      <c r="K18" s="13"/>
    </row>
    <row r="19" spans="1:14" ht="20.100000000000001" customHeight="1" x14ac:dyDescent="0.25">
      <c r="B19" s="12"/>
      <c r="K19" s="13"/>
    </row>
    <row r="20" spans="1:14" ht="20.100000000000001" customHeight="1" x14ac:dyDescent="0.25">
      <c r="B20" s="12"/>
      <c r="K20" s="13"/>
    </row>
    <row r="21" spans="1:14" ht="20.100000000000001" customHeight="1" x14ac:dyDescent="0.25">
      <c r="B21" s="12"/>
      <c r="K21" s="13"/>
    </row>
    <row r="22" spans="1:14" ht="20.100000000000001" customHeight="1" x14ac:dyDescent="0.25">
      <c r="B22" s="12"/>
      <c r="K22" s="13"/>
      <c r="N22" s="9"/>
    </row>
    <row r="23" spans="1:14" ht="20.100000000000001" customHeight="1" x14ac:dyDescent="0.25">
      <c r="B23" s="12"/>
      <c r="K23" s="13"/>
    </row>
    <row r="24" spans="1:14" ht="20.100000000000001" customHeight="1" x14ac:dyDescent="0.25">
      <c r="B24" s="12"/>
      <c r="K24" s="13"/>
    </row>
    <row r="25" spans="1:14" ht="20.100000000000001" customHeight="1" x14ac:dyDescent="0.25">
      <c r="B25" s="12"/>
      <c r="K25" s="13"/>
    </row>
    <row r="26" spans="1:14" ht="20.100000000000001" customHeight="1" x14ac:dyDescent="0.25">
      <c r="A26" s="1"/>
      <c r="B26" s="12"/>
      <c r="K26" s="13"/>
    </row>
    <row r="27" spans="1:14" ht="20.100000000000001" customHeight="1" x14ac:dyDescent="0.25">
      <c r="A27" s="1"/>
      <c r="B27" s="12"/>
      <c r="K27" s="13"/>
    </row>
    <row r="28" spans="1:14" ht="20.100000000000001" customHeight="1" x14ac:dyDescent="0.25">
      <c r="A28" s="1"/>
      <c r="B28" s="12"/>
      <c r="K28" s="13"/>
    </row>
    <row r="29" spans="1:14" ht="20.100000000000001" customHeight="1" thickBot="1" x14ac:dyDescent="0.3">
      <c r="A29" s="1"/>
      <c r="B29" s="14"/>
      <c r="C29" s="15"/>
      <c r="D29" s="15"/>
      <c r="E29" s="15"/>
      <c r="F29" s="15"/>
      <c r="G29" s="15"/>
      <c r="H29" s="15"/>
      <c r="I29" s="15"/>
      <c r="J29" s="15"/>
      <c r="K29" s="16"/>
    </row>
    <row r="30" spans="1:14" ht="20.100000000000001" customHeight="1" x14ac:dyDescent="0.25">
      <c r="A30" s="1"/>
    </row>
    <row r="31" spans="1:14" ht="29.1" customHeight="1" x14ac:dyDescent="0.25">
      <c r="A31" s="17"/>
      <c r="B31" s="53" t="s">
        <v>2</v>
      </c>
      <c r="C31" s="53"/>
      <c r="D31" s="53"/>
      <c r="F31" s="54" t="s">
        <v>3</v>
      </c>
      <c r="G31" s="54"/>
      <c r="I31" s="55" t="s">
        <v>4</v>
      </c>
      <c r="J31" s="55"/>
      <c r="K31" s="55"/>
    </row>
    <row r="32" spans="1:14" ht="20.100000000000001" customHeight="1" x14ac:dyDescent="0.25">
      <c r="B32" s="47" t="s">
        <v>5</v>
      </c>
      <c r="C32" s="47"/>
      <c r="D32" s="18">
        <v>4</v>
      </c>
      <c r="F32" s="28"/>
      <c r="G32" s="28"/>
      <c r="I32" s="48" t="s">
        <v>5</v>
      </c>
      <c r="J32" s="48"/>
      <c r="K32" s="33">
        <v>4</v>
      </c>
    </row>
    <row r="33" spans="1:11" ht="20.100000000000001" customHeight="1" x14ac:dyDescent="0.25">
      <c r="A33" s="19"/>
      <c r="E33" s="20"/>
      <c r="H33" s="21"/>
      <c r="I33" s="22"/>
      <c r="J33" s="22"/>
      <c r="K33" s="22"/>
    </row>
    <row r="34" spans="1:11" ht="20.100000000000001" customHeight="1" x14ac:dyDescent="0.25">
      <c r="A34" s="19"/>
      <c r="B34" s="23" t="s">
        <v>6</v>
      </c>
      <c r="C34" s="24" t="s">
        <v>7</v>
      </c>
      <c r="D34" s="24" t="s">
        <v>8</v>
      </c>
      <c r="E34" s="20"/>
      <c r="F34" s="29" t="s">
        <v>6</v>
      </c>
      <c r="G34" s="29" t="s">
        <v>7</v>
      </c>
      <c r="H34" s="22"/>
      <c r="I34" s="32" t="s">
        <v>6</v>
      </c>
      <c r="J34" s="32" t="s">
        <v>7</v>
      </c>
      <c r="K34" s="32" t="s">
        <v>9</v>
      </c>
    </row>
    <row r="35" spans="1:11" ht="20.100000000000001" customHeight="1" x14ac:dyDescent="0.25">
      <c r="A35" s="19"/>
      <c r="B35" s="20" t="s">
        <v>10</v>
      </c>
      <c r="C35" s="46">
        <f>Monthly_Income1316413[[#This Row],[Per Month]]*D32</f>
        <v>0</v>
      </c>
      <c r="D35" s="25"/>
      <c r="E35" s="20"/>
      <c r="F35" s="20" t="s">
        <v>41</v>
      </c>
      <c r="G35" s="25"/>
      <c r="H35" s="20"/>
      <c r="I35" s="20" t="s">
        <v>11</v>
      </c>
      <c r="J35" s="26"/>
      <c r="K35" s="43">
        <f>Semester_Expenses1215312[[#This Row],[Amount]]/Months_in_semester</f>
        <v>0</v>
      </c>
    </row>
    <row r="36" spans="1:11" ht="20.100000000000001" customHeight="1" x14ac:dyDescent="0.25">
      <c r="A36" s="19"/>
      <c r="B36" s="20" t="s">
        <v>12</v>
      </c>
      <c r="C36" s="25"/>
      <c r="D36" s="43">
        <f>Monthly_Income1316413[[#This Row],[Amount]]/$D$32</f>
        <v>0</v>
      </c>
      <c r="E36" s="20"/>
      <c r="F36" s="20" t="s">
        <v>13</v>
      </c>
      <c r="G36" s="25"/>
      <c r="H36" s="20"/>
      <c r="I36" s="20" t="s">
        <v>14</v>
      </c>
      <c r="J36" s="26"/>
      <c r="K36" s="43">
        <f>Semester_Expenses1215312[[#This Row],[Amount]]/Months_in_semester</f>
        <v>0</v>
      </c>
    </row>
    <row r="37" spans="1:11" ht="20.100000000000001" customHeight="1" x14ac:dyDescent="0.25">
      <c r="A37" s="19"/>
      <c r="B37" s="20" t="s">
        <v>15</v>
      </c>
      <c r="C37" s="25"/>
      <c r="D37" s="43">
        <f>Monthly_Income1316413[[#This Row],[Amount]]/$D$32</f>
        <v>0</v>
      </c>
      <c r="E37" s="20"/>
      <c r="F37" s="20" t="s">
        <v>16</v>
      </c>
      <c r="G37" s="25"/>
      <c r="H37" s="20"/>
      <c r="I37" s="20" t="s">
        <v>17</v>
      </c>
      <c r="J37" s="26"/>
      <c r="K37" s="43">
        <f>Semester_Expenses1215312[[#This Row],[Amount]]/Months_in_semester</f>
        <v>0</v>
      </c>
    </row>
    <row r="38" spans="1:11" ht="20.100000000000001" customHeight="1" x14ac:dyDescent="0.25">
      <c r="B38" s="20" t="s">
        <v>18</v>
      </c>
      <c r="C38" s="25"/>
      <c r="D38" s="43">
        <f>Monthly_Income1316413[[#This Row],[Amount]]/$D$32</f>
        <v>0</v>
      </c>
      <c r="E38" s="22"/>
      <c r="F38" s="20" t="s">
        <v>19</v>
      </c>
      <c r="G38" s="25"/>
      <c r="H38" s="20"/>
      <c r="I38" s="20" t="s">
        <v>44</v>
      </c>
      <c r="J38" s="26"/>
      <c r="K38" s="43">
        <f>Semester_Expenses1215312[[#This Row],[Amount]]/Months_in_semester</f>
        <v>0</v>
      </c>
    </row>
    <row r="39" spans="1:11" ht="20.100000000000001" customHeight="1" x14ac:dyDescent="0.25">
      <c r="B39" s="20" t="s">
        <v>20</v>
      </c>
      <c r="C39" s="25"/>
      <c r="D39" s="43">
        <f>Monthly_Income1316413[[#This Row],[Amount]]/$D$32</f>
        <v>0</v>
      </c>
      <c r="E39" s="22"/>
      <c r="F39" s="20" t="s">
        <v>21</v>
      </c>
      <c r="G39" s="25"/>
      <c r="H39" s="20"/>
      <c r="I39" s="20" t="s">
        <v>25</v>
      </c>
      <c r="J39" s="26"/>
      <c r="K39" s="43">
        <f>Semester_Expenses1215312[[#This Row],[Amount]]/Months_in_semester</f>
        <v>0</v>
      </c>
    </row>
    <row r="40" spans="1:11" ht="20.100000000000001" customHeight="1" x14ac:dyDescent="0.25">
      <c r="B40" s="20" t="s">
        <v>23</v>
      </c>
      <c r="C40" s="25"/>
      <c r="D40" s="43">
        <f>Monthly_Income1316413[[#This Row],[Amount]]/$D$32</f>
        <v>0</v>
      </c>
      <c r="E40" s="22"/>
      <c r="F40" s="20" t="s">
        <v>24</v>
      </c>
      <c r="G40" s="25"/>
      <c r="H40" s="22"/>
      <c r="I40" s="38" t="s">
        <v>28</v>
      </c>
      <c r="J40" s="40">
        <f>SUBTOTAL(109,Semester_Expenses1215312[Amount])</f>
        <v>0</v>
      </c>
      <c r="K40" s="41">
        <f>SUM(K35:K39)</f>
        <v>0</v>
      </c>
    </row>
    <row r="41" spans="1:11" ht="20.100000000000001" customHeight="1" x14ac:dyDescent="0.25">
      <c r="B41" s="20" t="s">
        <v>26</v>
      </c>
      <c r="C41" s="25"/>
      <c r="D41" s="43">
        <f>Monthly_Income1316413[[#This Row],[Amount]]/$D$32</f>
        <v>0</v>
      </c>
      <c r="E41" s="22"/>
      <c r="F41" s="20" t="s">
        <v>27</v>
      </c>
      <c r="G41" s="25"/>
      <c r="H41" s="22"/>
      <c r="I41" s="22"/>
      <c r="J41" s="22"/>
      <c r="K41" s="22"/>
    </row>
    <row r="42" spans="1:11" ht="20.100000000000001" customHeight="1" x14ac:dyDescent="0.25">
      <c r="B42" s="38" t="s">
        <v>28</v>
      </c>
      <c r="C42" s="39">
        <f>SUBTOTAL(109,Monthly_Income1316413[Amount])</f>
        <v>0</v>
      </c>
      <c r="D42" s="39">
        <f>SUBTOTAL(109,Monthly_Income1316413[Per Month])</f>
        <v>0</v>
      </c>
      <c r="E42" s="22"/>
      <c r="F42" s="20" t="s">
        <v>29</v>
      </c>
      <c r="G42" s="25"/>
      <c r="H42" s="22"/>
      <c r="I42" s="22"/>
      <c r="J42" s="22"/>
      <c r="K42" s="22"/>
    </row>
    <row r="43" spans="1:11" ht="20.100000000000001" customHeight="1" x14ac:dyDescent="0.25">
      <c r="B43" s="22"/>
      <c r="C43" s="22"/>
      <c r="D43" s="22"/>
      <c r="E43" s="22"/>
      <c r="F43" s="20" t="s">
        <v>22</v>
      </c>
      <c r="G43" s="25"/>
      <c r="H43" s="22"/>
      <c r="I43" s="22"/>
      <c r="J43" s="22"/>
      <c r="K43" s="22"/>
    </row>
    <row r="44" spans="1:11" ht="20.100000000000001" customHeight="1" x14ac:dyDescent="0.25">
      <c r="B44" s="22"/>
      <c r="C44" s="22"/>
      <c r="D44" s="22"/>
      <c r="E44" s="22"/>
      <c r="F44" s="20" t="s">
        <v>30</v>
      </c>
      <c r="G44" s="25"/>
      <c r="H44" s="22"/>
      <c r="I44" s="22"/>
      <c r="J44" s="22"/>
      <c r="K44" s="22"/>
    </row>
    <row r="45" spans="1:11" ht="20.100000000000001" customHeight="1" x14ac:dyDescent="0.25">
      <c r="B45" s="22"/>
      <c r="C45" s="22"/>
      <c r="D45" s="22"/>
      <c r="E45" s="22"/>
      <c r="F45" s="20" t="s">
        <v>31</v>
      </c>
      <c r="G45" s="25"/>
      <c r="H45" s="22"/>
    </row>
    <row r="46" spans="1:11" ht="19.5" customHeight="1" x14ac:dyDescent="0.25">
      <c r="B46" s="22"/>
      <c r="C46" s="22"/>
      <c r="D46" s="22"/>
      <c r="F46" s="20" t="s">
        <v>32</v>
      </c>
      <c r="G46" s="25"/>
    </row>
    <row r="47" spans="1:11" ht="21" customHeight="1" x14ac:dyDescent="0.25">
      <c r="B47" s="22"/>
      <c r="C47" s="22"/>
      <c r="D47" s="22"/>
      <c r="F47" s="20" t="s">
        <v>33</v>
      </c>
      <c r="G47" s="25"/>
    </row>
    <row r="48" spans="1:11" ht="18.75" customHeight="1" x14ac:dyDescent="0.25">
      <c r="B48" s="22"/>
      <c r="C48" s="22"/>
      <c r="D48" s="22"/>
      <c r="F48" s="20" t="s">
        <v>34</v>
      </c>
      <c r="G48" s="25"/>
    </row>
    <row r="49" spans="2:11" ht="22.5" customHeight="1" x14ac:dyDescent="0.25">
      <c r="B49" s="22"/>
      <c r="C49" s="22"/>
      <c r="D49" s="22"/>
      <c r="F49" s="20" t="s">
        <v>35</v>
      </c>
      <c r="G49" s="25"/>
    </row>
    <row r="50" spans="2:11" ht="21.75" customHeight="1" x14ac:dyDescent="0.25">
      <c r="B50" s="22"/>
      <c r="C50" s="22"/>
      <c r="D50" s="22"/>
      <c r="F50" s="38" t="s">
        <v>28</v>
      </c>
      <c r="G50" s="39">
        <f>SUBTOTAL(109,Monthly_Expenses1114211[Amount])</f>
        <v>0</v>
      </c>
    </row>
    <row r="51" spans="2:11" x14ac:dyDescent="0.25">
      <c r="B51" s="22"/>
      <c r="C51" s="22"/>
      <c r="D51" s="22"/>
    </row>
    <row r="52" spans="2:11" x14ac:dyDescent="0.25">
      <c r="B52" s="22"/>
      <c r="C52" s="22"/>
      <c r="D52" s="22"/>
    </row>
    <row r="53" spans="2:11" x14ac:dyDescent="0.25">
      <c r="B53" s="22"/>
      <c r="C53" s="22"/>
      <c r="D53" s="22"/>
    </row>
    <row r="56" spans="2:11" ht="6.95" customHeight="1" x14ac:dyDescent="0.25"/>
    <row r="57" spans="2:11" ht="30" customHeight="1" x14ac:dyDescent="0.25">
      <c r="B57" s="34" t="s">
        <v>36</v>
      </c>
      <c r="C57" s="35"/>
      <c r="D57" s="35"/>
      <c r="E57" s="35"/>
      <c r="F57" s="35"/>
      <c r="G57" s="35"/>
      <c r="H57" s="35"/>
      <c r="I57" s="35"/>
      <c r="J57" s="35"/>
      <c r="K57" s="35"/>
    </row>
    <row r="58" spans="2:11" s="27" customFormat="1" ht="21" customHeight="1" x14ac:dyDescent="0.25">
      <c r="B58" s="42" t="s">
        <v>37</v>
      </c>
      <c r="F58" s="45"/>
      <c r="G58" s="45"/>
      <c r="I58" s="45"/>
      <c r="J58" s="45"/>
      <c r="K58" s="45"/>
    </row>
    <row r="59" spans="2:11" s="27" customFormat="1" ht="15.75" x14ac:dyDescent="0.25">
      <c r="B59" s="45"/>
      <c r="C59" s="45"/>
      <c r="D59" s="45"/>
      <c r="E59" s="45"/>
      <c r="F59" s="45"/>
      <c r="G59" s="45"/>
      <c r="H59" s="45"/>
      <c r="I59" s="45"/>
      <c r="J59" s="45"/>
      <c r="K59" s="45"/>
    </row>
    <row r="60" spans="2:11" s="27" customFormat="1" ht="15.75" x14ac:dyDescent="0.25">
      <c r="B60" s="45"/>
      <c r="C60" s="45"/>
      <c r="D60" s="45"/>
      <c r="E60" s="45"/>
      <c r="F60" s="45"/>
      <c r="G60" s="45"/>
      <c r="H60" s="45"/>
      <c r="I60" s="45"/>
      <c r="J60" s="45"/>
      <c r="K60" s="45"/>
    </row>
    <row r="61" spans="2:11" s="27" customFormat="1" ht="15.75" x14ac:dyDescent="0.25">
      <c r="B61" s="45"/>
      <c r="C61" s="45"/>
      <c r="D61" s="45"/>
      <c r="E61" s="45"/>
      <c r="H61" s="45"/>
    </row>
    <row r="62" spans="2:11" s="27" customFormat="1" ht="15.75" x14ac:dyDescent="0.25">
      <c r="B62" s="42" t="s">
        <v>38</v>
      </c>
      <c r="F62" s="45"/>
      <c r="G62" s="45"/>
      <c r="I62" s="45"/>
      <c r="J62" s="45"/>
      <c r="K62" s="45"/>
    </row>
    <row r="63" spans="2:11" s="27" customFormat="1" ht="15.75" x14ac:dyDescent="0.25">
      <c r="B63" s="45"/>
      <c r="C63" s="45"/>
      <c r="D63" s="45"/>
      <c r="E63" s="45"/>
      <c r="F63" s="45"/>
      <c r="G63" s="45"/>
      <c r="H63" s="45"/>
      <c r="I63" s="45"/>
      <c r="J63" s="45"/>
      <c r="K63" s="45"/>
    </row>
    <row r="64" spans="2:11" s="27" customFormat="1" ht="15.75" x14ac:dyDescent="0.25">
      <c r="B64" s="45"/>
      <c r="C64" s="45"/>
      <c r="D64" s="45"/>
      <c r="E64" s="45"/>
      <c r="F64" s="45"/>
      <c r="G64" s="45"/>
      <c r="H64" s="45"/>
      <c r="I64" s="45"/>
      <c r="J64" s="45"/>
      <c r="K64" s="45"/>
    </row>
    <row r="65" spans="2:11" s="27" customFormat="1" ht="15.75" x14ac:dyDescent="0.25">
      <c r="B65" s="45"/>
      <c r="C65" s="45"/>
      <c r="D65" s="45"/>
      <c r="E65" s="45"/>
      <c r="H65" s="45"/>
    </row>
    <row r="66" spans="2:11" s="27" customFormat="1" ht="15.75" x14ac:dyDescent="0.25">
      <c r="B66" s="42" t="s">
        <v>39</v>
      </c>
      <c r="F66" s="45"/>
      <c r="G66" s="45"/>
      <c r="I66" s="45"/>
      <c r="J66" s="45"/>
      <c r="K66" s="45"/>
    </row>
    <row r="67" spans="2:11" s="27" customFormat="1" ht="15.75" x14ac:dyDescent="0.25">
      <c r="B67" s="45"/>
      <c r="C67" s="45"/>
      <c r="D67" s="45"/>
      <c r="E67" s="45"/>
      <c r="F67" s="45"/>
      <c r="G67" s="45"/>
      <c r="H67" s="45"/>
      <c r="I67" s="45"/>
      <c r="J67" s="45"/>
      <c r="K67" s="45"/>
    </row>
    <row r="68" spans="2:11" s="27" customFormat="1" ht="15.75" x14ac:dyDescent="0.25">
      <c r="B68" s="45"/>
      <c r="C68" s="45"/>
      <c r="D68" s="45"/>
      <c r="E68" s="45"/>
      <c r="F68" s="45"/>
      <c r="G68" s="45"/>
      <c r="H68" s="45"/>
      <c r="I68" s="45"/>
      <c r="J68" s="45"/>
      <c r="K68" s="45"/>
    </row>
    <row r="69" spans="2:11" s="27" customFormat="1" ht="15.75" x14ac:dyDescent="0.25">
      <c r="B69" s="45"/>
      <c r="C69" s="45"/>
      <c r="D69" s="45"/>
      <c r="E69" s="45"/>
      <c r="H69" s="45"/>
    </row>
    <row r="70" spans="2:11" s="27" customFormat="1" ht="15.75" x14ac:dyDescent="0.25"/>
    <row r="71" spans="2:11" s="27" customFormat="1" ht="15.75" x14ac:dyDescent="0.25"/>
    <row r="72" spans="2:11" s="27" customFormat="1" ht="15.75" x14ac:dyDescent="0.25"/>
    <row r="73" spans="2:11" s="27" customFormat="1" ht="15.75" x14ac:dyDescent="0.25"/>
    <row r="74" spans="2:11" s="27" customFormat="1" ht="15.75" x14ac:dyDescent="0.25"/>
    <row r="75" spans="2:11" s="27" customFormat="1" ht="15.75" x14ac:dyDescent="0.25"/>
    <row r="76" spans="2:11" s="27" customFormat="1" ht="15.75" x14ac:dyDescent="0.25"/>
    <row r="77" spans="2:11" s="27" customFormat="1" ht="15.75" x14ac:dyDescent="0.25">
      <c r="F77" s="2"/>
      <c r="G77" s="2"/>
      <c r="I77" s="2"/>
      <c r="J77" s="2"/>
      <c r="K77" s="2"/>
    </row>
  </sheetData>
  <sheetProtection algorithmName="SHA-512" hashValue="f9bZzEnw9WLu3wYDdek9gi+Q8rVheyF25DhZT+q1VCterRVHtA6UGlyO5Rf38ukGupfu+nHFyH9d/N/w4IF/Mg==" saltValue="24rJwW6spojHeoJZMrVSng==" spinCount="100000" sheet="1" objects="1" scenarios="1"/>
  <mergeCells count="7">
    <mergeCell ref="B32:C32"/>
    <mergeCell ref="I32:J32"/>
    <mergeCell ref="B3:K3"/>
    <mergeCell ref="I16:K16"/>
    <mergeCell ref="B31:D31"/>
    <mergeCell ref="F31:G31"/>
    <mergeCell ref="I31:K31"/>
  </mergeCells>
  <conditionalFormatting sqref="D12:D13">
    <cfRule type="cellIs" dxfId="129"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60181B63-35B9-4E40-AE10-911BFE19BD7A}"/>
    <dataValidation allowBlank="1" showInputMessage="1" showErrorMessage="1" prompt="Chart in cells B11, E11 &amp; H11 are updated automatically. Values are based on data from the tables in cells B28, E28 &amp; H29._x000a_Next tip is in cell A26." sqref="A16" xr:uid="{321AD433-310D-4932-AF59-92B4DC4C4D53}"/>
    <dataValidation allowBlank="1" showInputMessage="1" showErrorMessage="1" prompt="Create college budget in this worksheet. Next tip is in cell A4." sqref="A1:A2" xr:uid="{CB71515D-9131-499C-A3C3-3E74BFADFA08}"/>
    <dataValidation allowBlank="1" showInputMessage="1" showErrorMessage="1" prompt="Chart in cell B4 is updated automatically. Values are based on data from the tables in cells B28, E28 &amp; H29. Next tip in cell A11" sqref="A5" xr:uid="{85F7CAF5-1062-444D-99DB-DBE2C2C551EC}"/>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F5EB3-BBCA-48A9-86F4-2A665C396A31}">
  <sheetPr>
    <pageSetUpPr fitToPage="1"/>
  </sheetPr>
  <dimension ref="A1:N77"/>
  <sheetViews>
    <sheetView showGridLines="0" topLeftCell="A30" zoomScale="90" zoomScaleNormal="90" workbookViewId="0">
      <selection activeCell="J45" sqref="J45"/>
    </sheetView>
  </sheetViews>
  <sheetFormatPr defaultColWidth="10" defaultRowHeight="15" x14ac:dyDescent="0.25"/>
  <cols>
    <col min="1" max="1" width="4.28515625" style="2" customWidth="1"/>
    <col min="2" max="2" width="29.42578125" style="2" customWidth="1"/>
    <col min="3" max="3" width="18" style="2" customWidth="1"/>
    <col min="4" max="4" width="15.28515625" style="2" customWidth="1"/>
    <col min="5" max="5" width="4.28515625" style="2" customWidth="1"/>
    <col min="6" max="6" width="29.42578125" style="2" customWidth="1"/>
    <col min="7" max="7" width="18" style="2" customWidth="1"/>
    <col min="8" max="8" width="4.28515625" style="2" customWidth="1"/>
    <col min="9" max="9" width="29.42578125" style="2" customWidth="1"/>
    <col min="10" max="10" width="18" style="2" customWidth="1"/>
    <col min="11" max="11" width="12.28515625" style="2" customWidth="1"/>
    <col min="12" max="12" width="4.28515625" style="2" customWidth="1"/>
    <col min="13" max="16384" width="10" style="2"/>
  </cols>
  <sheetData>
    <row r="1" spans="1:11" ht="54.75"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 customHeight="1" x14ac:dyDescent="1.5">
      <c r="B3" s="49" t="s">
        <v>40</v>
      </c>
      <c r="C3" s="50"/>
      <c r="D3" s="50"/>
      <c r="E3" s="50"/>
      <c r="F3" s="50"/>
      <c r="G3" s="50"/>
      <c r="H3" s="50"/>
      <c r="I3" s="50"/>
      <c r="J3" s="50"/>
      <c r="K3" s="50"/>
    </row>
    <row r="4" spans="1:11" ht="11.1" customHeight="1" x14ac:dyDescent="0.25">
      <c r="A4" s="3"/>
      <c r="B4" s="37"/>
      <c r="C4" s="37"/>
      <c r="D4" s="37"/>
      <c r="E4" s="37"/>
      <c r="F4" s="37"/>
      <c r="G4" s="37"/>
      <c r="H4" s="37"/>
      <c r="I4" s="37"/>
      <c r="J4" s="37"/>
      <c r="K4" s="37"/>
    </row>
    <row r="5" spans="1:11" ht="20.100000000000001" customHeight="1" x14ac:dyDescent="0.25">
      <c r="A5" s="1"/>
    </row>
    <row r="6" spans="1:11" ht="20.100000000000001" customHeight="1" x14ac:dyDescent="0.25"/>
    <row r="7" spans="1:11" ht="20.100000000000001" customHeight="1" x14ac:dyDescent="0.25"/>
    <row r="8" spans="1:11" ht="20.100000000000001" customHeight="1" x14ac:dyDescent="0.25"/>
    <row r="9" spans="1:11" ht="20.100000000000001" customHeight="1" x14ac:dyDescent="0.25"/>
    <row r="10" spans="1:11" ht="20.100000000000001" customHeight="1" x14ac:dyDescent="0.25"/>
    <row r="11" spans="1:11" ht="20.100000000000001" customHeight="1" thickBot="1" x14ac:dyDescent="0.3"/>
    <row r="12" spans="1:11" ht="20.100000000000001" customHeight="1" thickBot="1" x14ac:dyDescent="0.4">
      <c r="B12" s="4" t="s">
        <v>0</v>
      </c>
      <c r="C12" s="5"/>
      <c r="D12" s="6">
        <f>Monthly_Income131641325[[#Totals],[Per Month]]-Monthly_Expenses111421123[[#Totals],[Amount]]-Semester_Expenses121531224[[#Totals],[Per month]]</f>
        <v>0</v>
      </c>
    </row>
    <row r="13" spans="1:11" ht="20.100000000000001" customHeight="1" thickBot="1" x14ac:dyDescent="0.4">
      <c r="B13" s="4" t="s">
        <v>1</v>
      </c>
      <c r="C13" s="5"/>
      <c r="D13" s="6">
        <f>D12*D32</f>
        <v>0</v>
      </c>
    </row>
    <row r="14" spans="1:11" ht="20.100000000000001" customHeight="1" x14ac:dyDescent="0.35">
      <c r="B14" s="7"/>
      <c r="D14" s="8"/>
    </row>
    <row r="15" spans="1:11" ht="20.100000000000001" customHeight="1" thickBot="1" x14ac:dyDescent="0.3">
      <c r="C15" s="9"/>
    </row>
    <row r="16" spans="1:11" ht="20.100000000000001" customHeight="1" x14ac:dyDescent="0.25">
      <c r="A16" s="1"/>
      <c r="B16" s="10"/>
      <c r="C16" s="11"/>
      <c r="D16" s="11"/>
      <c r="E16" s="11"/>
      <c r="F16" s="11"/>
      <c r="G16" s="11"/>
      <c r="H16" s="11"/>
      <c r="I16" s="51"/>
      <c r="J16" s="51"/>
      <c r="K16" s="52"/>
    </row>
    <row r="17" spans="1:14" ht="20.100000000000001" customHeight="1" x14ac:dyDescent="0.25">
      <c r="B17" s="12"/>
      <c r="K17" s="13"/>
    </row>
    <row r="18" spans="1:14" ht="20.100000000000001" customHeight="1" x14ac:dyDescent="0.25">
      <c r="B18" s="12"/>
      <c r="K18" s="13"/>
    </row>
    <row r="19" spans="1:14" ht="20.100000000000001" customHeight="1" x14ac:dyDescent="0.25">
      <c r="B19" s="12"/>
      <c r="K19" s="13"/>
    </row>
    <row r="20" spans="1:14" ht="20.100000000000001" customHeight="1" x14ac:dyDescent="0.25">
      <c r="B20" s="12"/>
      <c r="K20" s="13"/>
    </row>
    <row r="21" spans="1:14" ht="20.100000000000001" customHeight="1" x14ac:dyDescent="0.25">
      <c r="B21" s="12"/>
      <c r="K21" s="13"/>
    </row>
    <row r="22" spans="1:14" ht="20.100000000000001" customHeight="1" x14ac:dyDescent="0.25">
      <c r="B22" s="12"/>
      <c r="K22" s="13"/>
      <c r="N22" s="9"/>
    </row>
    <row r="23" spans="1:14" ht="20.100000000000001" customHeight="1" x14ac:dyDescent="0.25">
      <c r="B23" s="12"/>
      <c r="K23" s="13"/>
    </row>
    <row r="24" spans="1:14" ht="20.100000000000001" customHeight="1" x14ac:dyDescent="0.25">
      <c r="B24" s="12"/>
      <c r="K24" s="13"/>
    </row>
    <row r="25" spans="1:14" ht="20.100000000000001" customHeight="1" x14ac:dyDescent="0.25">
      <c r="B25" s="12"/>
      <c r="K25" s="13"/>
    </row>
    <row r="26" spans="1:14" ht="20.100000000000001" customHeight="1" x14ac:dyDescent="0.25">
      <c r="A26" s="1"/>
      <c r="B26" s="12"/>
      <c r="K26" s="13"/>
    </row>
    <row r="27" spans="1:14" ht="20.100000000000001" customHeight="1" x14ac:dyDescent="0.25">
      <c r="A27" s="1"/>
      <c r="B27" s="12"/>
      <c r="K27" s="13"/>
    </row>
    <row r="28" spans="1:14" ht="20.100000000000001" customHeight="1" x14ac:dyDescent="0.25">
      <c r="A28" s="1"/>
      <c r="B28" s="12"/>
      <c r="K28" s="13"/>
    </row>
    <row r="29" spans="1:14" ht="20.100000000000001" customHeight="1" thickBot="1" x14ac:dyDescent="0.3">
      <c r="A29" s="1"/>
      <c r="B29" s="14"/>
      <c r="C29" s="15"/>
      <c r="D29" s="15"/>
      <c r="E29" s="15"/>
      <c r="F29" s="15"/>
      <c r="G29" s="15"/>
      <c r="H29" s="15"/>
      <c r="I29" s="15"/>
      <c r="J29" s="15"/>
      <c r="K29" s="16"/>
    </row>
    <row r="30" spans="1:14" ht="20.100000000000001" customHeight="1" x14ac:dyDescent="0.25">
      <c r="A30" s="1"/>
    </row>
    <row r="31" spans="1:14" ht="29.1" customHeight="1" x14ac:dyDescent="0.25">
      <c r="A31" s="17"/>
      <c r="B31" s="53" t="s">
        <v>2</v>
      </c>
      <c r="C31" s="53"/>
      <c r="D31" s="53"/>
      <c r="F31" s="54" t="s">
        <v>3</v>
      </c>
      <c r="G31" s="54"/>
      <c r="I31" s="55" t="s">
        <v>4</v>
      </c>
      <c r="J31" s="55"/>
      <c r="K31" s="55"/>
    </row>
    <row r="32" spans="1:14" ht="20.100000000000001" customHeight="1" x14ac:dyDescent="0.25">
      <c r="B32" s="47" t="s">
        <v>5</v>
      </c>
      <c r="C32" s="47"/>
      <c r="D32" s="18">
        <v>4</v>
      </c>
      <c r="F32" s="28"/>
      <c r="G32" s="28"/>
      <c r="I32" s="48" t="s">
        <v>5</v>
      </c>
      <c r="J32" s="48"/>
      <c r="K32" s="33">
        <v>4</v>
      </c>
    </row>
    <row r="33" spans="1:11" ht="20.100000000000001" customHeight="1" x14ac:dyDescent="0.25">
      <c r="A33" s="19"/>
      <c r="E33" s="20"/>
      <c r="H33" s="21"/>
      <c r="I33" s="22"/>
      <c r="J33" s="22"/>
      <c r="K33" s="22"/>
    </row>
    <row r="34" spans="1:11" ht="20.100000000000001" customHeight="1" x14ac:dyDescent="0.25">
      <c r="A34" s="19"/>
      <c r="B34" s="23" t="s">
        <v>6</v>
      </c>
      <c r="C34" s="24" t="s">
        <v>7</v>
      </c>
      <c r="D34" s="24" t="s">
        <v>8</v>
      </c>
      <c r="E34" s="20"/>
      <c r="F34" s="29" t="s">
        <v>6</v>
      </c>
      <c r="G34" s="29" t="s">
        <v>7</v>
      </c>
      <c r="H34" s="22"/>
      <c r="I34" s="32" t="s">
        <v>6</v>
      </c>
      <c r="J34" s="32" t="s">
        <v>7</v>
      </c>
      <c r="K34" s="32" t="s">
        <v>9</v>
      </c>
    </row>
    <row r="35" spans="1:11" ht="20.100000000000001" customHeight="1" x14ac:dyDescent="0.25">
      <c r="A35" s="19"/>
      <c r="B35" s="20" t="s">
        <v>10</v>
      </c>
      <c r="C35" s="46">
        <f>Monthly_Income131641325[[#This Row],[Per Month]]*D32</f>
        <v>0</v>
      </c>
      <c r="D35" s="25"/>
      <c r="E35" s="20"/>
      <c r="F35" s="20" t="s">
        <v>41</v>
      </c>
      <c r="G35" s="25"/>
      <c r="H35" s="20"/>
      <c r="I35" s="20" t="s">
        <v>11</v>
      </c>
      <c r="J35" s="26"/>
      <c r="K35" s="43">
        <f>Semester_Expenses121531224[[#This Row],[Amount]]/Months_in_semester</f>
        <v>0</v>
      </c>
    </row>
    <row r="36" spans="1:11" ht="20.100000000000001" customHeight="1" x14ac:dyDescent="0.25">
      <c r="A36" s="19"/>
      <c r="B36" s="20" t="s">
        <v>12</v>
      </c>
      <c r="C36" s="25"/>
      <c r="D36" s="43">
        <f>Monthly_Income131641325[[#This Row],[Amount]]/$D$32</f>
        <v>0</v>
      </c>
      <c r="E36" s="20"/>
      <c r="F36" s="20" t="s">
        <v>13</v>
      </c>
      <c r="G36" s="25"/>
      <c r="H36" s="20"/>
      <c r="I36" s="20" t="s">
        <v>14</v>
      </c>
      <c r="J36" s="26"/>
      <c r="K36" s="43">
        <f>Semester_Expenses121531224[[#This Row],[Amount]]/Months_in_semester</f>
        <v>0</v>
      </c>
    </row>
    <row r="37" spans="1:11" ht="20.100000000000001" customHeight="1" x14ac:dyDescent="0.25">
      <c r="A37" s="19"/>
      <c r="B37" s="20" t="s">
        <v>15</v>
      </c>
      <c r="C37" s="25"/>
      <c r="D37" s="43">
        <f>Monthly_Income131641325[[#This Row],[Amount]]/$D$32</f>
        <v>0</v>
      </c>
      <c r="E37" s="20"/>
      <c r="F37" s="20" t="s">
        <v>16</v>
      </c>
      <c r="G37" s="25"/>
      <c r="H37" s="20"/>
      <c r="I37" s="20" t="s">
        <v>17</v>
      </c>
      <c r="J37" s="26"/>
      <c r="K37" s="43">
        <f>Semester_Expenses121531224[[#This Row],[Amount]]/Months_in_semester</f>
        <v>0</v>
      </c>
    </row>
    <row r="38" spans="1:11" ht="20.100000000000001" customHeight="1" x14ac:dyDescent="0.25">
      <c r="B38" s="20" t="s">
        <v>18</v>
      </c>
      <c r="C38" s="25"/>
      <c r="D38" s="43">
        <f>Monthly_Income131641325[[#This Row],[Amount]]/$D$32</f>
        <v>0</v>
      </c>
      <c r="E38" s="22"/>
      <c r="F38" s="20" t="s">
        <v>19</v>
      </c>
      <c r="G38" s="25"/>
      <c r="H38" s="20"/>
      <c r="I38" s="20" t="s">
        <v>44</v>
      </c>
      <c r="J38" s="26"/>
      <c r="K38" s="43">
        <f>Semester_Expenses121531224[[#This Row],[Amount]]/Months_in_semester</f>
        <v>0</v>
      </c>
    </row>
    <row r="39" spans="1:11" ht="20.100000000000001" customHeight="1" x14ac:dyDescent="0.25">
      <c r="B39" s="20" t="s">
        <v>20</v>
      </c>
      <c r="C39" s="25"/>
      <c r="D39" s="43">
        <f>Monthly_Income131641325[[#This Row],[Amount]]/$D$32</f>
        <v>0</v>
      </c>
      <c r="E39" s="22"/>
      <c r="F39" s="20" t="s">
        <v>21</v>
      </c>
      <c r="G39" s="25"/>
      <c r="H39" s="20"/>
      <c r="I39" s="20" t="s">
        <v>25</v>
      </c>
      <c r="J39" s="26"/>
      <c r="K39" s="43">
        <f>Semester_Expenses121531224[[#This Row],[Amount]]/Months_in_semester</f>
        <v>0</v>
      </c>
    </row>
    <row r="40" spans="1:11" ht="20.100000000000001" customHeight="1" x14ac:dyDescent="0.25">
      <c r="B40" s="20" t="s">
        <v>23</v>
      </c>
      <c r="C40" s="25"/>
      <c r="D40" s="43">
        <f>Monthly_Income131641325[[#This Row],[Amount]]/$D$32</f>
        <v>0</v>
      </c>
      <c r="E40" s="22"/>
      <c r="F40" s="20" t="s">
        <v>24</v>
      </c>
      <c r="G40" s="25"/>
      <c r="H40" s="22"/>
      <c r="I40" s="38" t="s">
        <v>28</v>
      </c>
      <c r="J40" s="40">
        <f>SUBTOTAL(109,Semester_Expenses121531224[Amount])</f>
        <v>0</v>
      </c>
      <c r="K40" s="41">
        <f>SUM(K35:K39)</f>
        <v>0</v>
      </c>
    </row>
    <row r="41" spans="1:11" ht="20.100000000000001" customHeight="1" x14ac:dyDescent="0.25">
      <c r="B41" s="20" t="s">
        <v>26</v>
      </c>
      <c r="C41" s="25"/>
      <c r="D41" s="43">
        <f>Monthly_Income131641325[[#This Row],[Amount]]/$D$32</f>
        <v>0</v>
      </c>
      <c r="E41" s="22"/>
      <c r="F41" s="20" t="s">
        <v>27</v>
      </c>
      <c r="G41" s="25"/>
      <c r="H41" s="22"/>
      <c r="I41" s="22"/>
      <c r="J41" s="22"/>
      <c r="K41" s="22"/>
    </row>
    <row r="42" spans="1:11" ht="20.100000000000001" customHeight="1" x14ac:dyDescent="0.25">
      <c r="B42" s="38" t="s">
        <v>28</v>
      </c>
      <c r="C42" s="39">
        <f>SUBTOTAL(109,Monthly_Income131641325[Amount])</f>
        <v>0</v>
      </c>
      <c r="D42" s="39">
        <f>SUBTOTAL(109,Monthly_Income131641325[Per Month])</f>
        <v>0</v>
      </c>
      <c r="E42" s="22"/>
      <c r="F42" s="20" t="s">
        <v>29</v>
      </c>
      <c r="G42" s="25"/>
      <c r="H42" s="22"/>
      <c r="I42" s="22"/>
      <c r="J42" s="22"/>
      <c r="K42" s="22"/>
    </row>
    <row r="43" spans="1:11" ht="20.100000000000001" customHeight="1" x14ac:dyDescent="0.25">
      <c r="B43" s="22"/>
      <c r="C43" s="22"/>
      <c r="D43" s="22"/>
      <c r="E43" s="22"/>
      <c r="F43" s="20" t="s">
        <v>22</v>
      </c>
      <c r="G43" s="25"/>
      <c r="H43" s="22"/>
      <c r="I43" s="22"/>
      <c r="J43" s="22"/>
      <c r="K43" s="22"/>
    </row>
    <row r="44" spans="1:11" ht="20.100000000000001" customHeight="1" x14ac:dyDescent="0.25">
      <c r="B44" s="22"/>
      <c r="C44" s="22"/>
      <c r="D44" s="22"/>
      <c r="E44" s="22"/>
      <c r="F44" s="20" t="s">
        <v>30</v>
      </c>
      <c r="G44" s="25"/>
      <c r="H44" s="22"/>
      <c r="I44" s="22"/>
      <c r="J44" s="22"/>
      <c r="K44" s="22"/>
    </row>
    <row r="45" spans="1:11" ht="20.100000000000001" customHeight="1" x14ac:dyDescent="0.25">
      <c r="B45" s="22"/>
      <c r="C45" s="22"/>
      <c r="D45" s="22"/>
      <c r="E45" s="22"/>
      <c r="F45" s="20" t="s">
        <v>31</v>
      </c>
      <c r="G45" s="25"/>
      <c r="H45" s="22"/>
    </row>
    <row r="46" spans="1:11" ht="19.5" customHeight="1" x14ac:dyDescent="0.25">
      <c r="B46" s="22"/>
      <c r="C46" s="22"/>
      <c r="D46" s="22"/>
      <c r="F46" s="20" t="s">
        <v>32</v>
      </c>
      <c r="G46" s="25"/>
    </row>
    <row r="47" spans="1:11" ht="21" customHeight="1" x14ac:dyDescent="0.25">
      <c r="B47" s="22"/>
      <c r="C47" s="22"/>
      <c r="D47" s="22"/>
      <c r="F47" s="20" t="s">
        <v>33</v>
      </c>
      <c r="G47" s="25"/>
    </row>
    <row r="48" spans="1:11" ht="18.75" customHeight="1" x14ac:dyDescent="0.25">
      <c r="B48" s="22"/>
      <c r="C48" s="22"/>
      <c r="D48" s="22"/>
      <c r="F48" s="20" t="s">
        <v>34</v>
      </c>
      <c r="G48" s="25"/>
    </row>
    <row r="49" spans="2:11" ht="22.5" customHeight="1" x14ac:dyDescent="0.25">
      <c r="B49" s="22"/>
      <c r="C49" s="22"/>
      <c r="D49" s="22"/>
      <c r="F49" s="20" t="s">
        <v>35</v>
      </c>
      <c r="G49" s="25"/>
    </row>
    <row r="50" spans="2:11" ht="21.75" customHeight="1" x14ac:dyDescent="0.25">
      <c r="B50" s="22"/>
      <c r="C50" s="22"/>
      <c r="D50" s="22"/>
      <c r="F50" s="38" t="s">
        <v>28</v>
      </c>
      <c r="G50" s="39">
        <f>SUBTOTAL(109,Monthly_Expenses111421123[Amount])</f>
        <v>0</v>
      </c>
    </row>
    <row r="51" spans="2:11" x14ac:dyDescent="0.25">
      <c r="B51" s="22"/>
      <c r="C51" s="22"/>
      <c r="D51" s="22"/>
    </row>
    <row r="52" spans="2:11" x14ac:dyDescent="0.25">
      <c r="B52" s="22"/>
      <c r="C52" s="22"/>
      <c r="D52" s="22"/>
    </row>
    <row r="53" spans="2:11" x14ac:dyDescent="0.25">
      <c r="B53" s="22"/>
      <c r="C53" s="22"/>
      <c r="D53" s="22"/>
    </row>
    <row r="56" spans="2:11" ht="6.95" customHeight="1" x14ac:dyDescent="0.25"/>
    <row r="57" spans="2:11" ht="30" customHeight="1" x14ac:dyDescent="0.25">
      <c r="B57" s="34" t="s">
        <v>36</v>
      </c>
      <c r="C57" s="35"/>
      <c r="D57" s="35"/>
      <c r="E57" s="35"/>
      <c r="F57" s="35"/>
      <c r="G57" s="35"/>
      <c r="H57" s="35"/>
      <c r="I57" s="35"/>
      <c r="J57" s="35"/>
      <c r="K57" s="35"/>
    </row>
    <row r="58" spans="2:11" s="27" customFormat="1" ht="21" customHeight="1" x14ac:dyDescent="0.25">
      <c r="B58" s="42" t="s">
        <v>37</v>
      </c>
      <c r="F58" s="45"/>
      <c r="G58" s="45"/>
      <c r="I58" s="45"/>
      <c r="J58" s="45"/>
      <c r="K58" s="45"/>
    </row>
    <row r="59" spans="2:11" s="27" customFormat="1" ht="15.75" x14ac:dyDescent="0.25">
      <c r="B59" s="45"/>
      <c r="C59" s="45"/>
      <c r="D59" s="45"/>
      <c r="E59" s="45"/>
      <c r="F59" s="45"/>
      <c r="G59" s="45"/>
      <c r="H59" s="45"/>
      <c r="I59" s="45"/>
      <c r="J59" s="45"/>
      <c r="K59" s="45"/>
    </row>
    <row r="60" spans="2:11" s="27" customFormat="1" ht="15.75" x14ac:dyDescent="0.25">
      <c r="B60" s="45"/>
      <c r="C60" s="45"/>
      <c r="D60" s="45"/>
      <c r="E60" s="45"/>
      <c r="F60" s="45"/>
      <c r="G60" s="45"/>
      <c r="H60" s="45"/>
      <c r="I60" s="45"/>
      <c r="J60" s="45"/>
      <c r="K60" s="45"/>
    </row>
    <row r="61" spans="2:11" s="27" customFormat="1" ht="15.75" x14ac:dyDescent="0.25">
      <c r="B61" s="45"/>
      <c r="C61" s="45"/>
      <c r="D61" s="45"/>
      <c r="E61" s="45"/>
      <c r="H61" s="45"/>
    </row>
    <row r="62" spans="2:11" s="27" customFormat="1" ht="15.75" x14ac:dyDescent="0.25">
      <c r="B62" s="42" t="s">
        <v>38</v>
      </c>
      <c r="F62" s="45"/>
      <c r="G62" s="45"/>
      <c r="I62" s="45"/>
      <c r="J62" s="45"/>
      <c r="K62" s="45"/>
    </row>
    <row r="63" spans="2:11" s="27" customFormat="1" ht="15.75" x14ac:dyDescent="0.25">
      <c r="B63" s="45"/>
      <c r="C63" s="45"/>
      <c r="D63" s="45"/>
      <c r="E63" s="45"/>
      <c r="F63" s="45"/>
      <c r="G63" s="45"/>
      <c r="H63" s="45"/>
      <c r="I63" s="45"/>
      <c r="J63" s="45"/>
      <c r="K63" s="45"/>
    </row>
    <row r="64" spans="2:11" s="27" customFormat="1" ht="15.75" x14ac:dyDescent="0.25">
      <c r="B64" s="45"/>
      <c r="C64" s="45"/>
      <c r="D64" s="45"/>
      <c r="E64" s="45"/>
      <c r="F64" s="45"/>
      <c r="G64" s="45"/>
      <c r="H64" s="45"/>
      <c r="I64" s="45"/>
      <c r="J64" s="45"/>
      <c r="K64" s="45"/>
    </row>
    <row r="65" spans="2:11" s="27" customFormat="1" ht="15.75" x14ac:dyDescent="0.25">
      <c r="B65" s="45"/>
      <c r="C65" s="45"/>
      <c r="D65" s="45"/>
      <c r="E65" s="45"/>
      <c r="H65" s="45"/>
    </row>
    <row r="66" spans="2:11" s="27" customFormat="1" ht="15.75" x14ac:dyDescent="0.25">
      <c r="B66" s="42" t="s">
        <v>39</v>
      </c>
      <c r="F66" s="45"/>
      <c r="G66" s="45"/>
      <c r="I66" s="45"/>
      <c r="J66" s="45"/>
      <c r="K66" s="45"/>
    </row>
    <row r="67" spans="2:11" s="27" customFormat="1" ht="15.75" x14ac:dyDescent="0.25">
      <c r="B67" s="45"/>
      <c r="C67" s="45"/>
      <c r="D67" s="45"/>
      <c r="E67" s="45"/>
      <c r="F67" s="45"/>
      <c r="G67" s="45"/>
      <c r="H67" s="45"/>
      <c r="I67" s="45"/>
      <c r="J67" s="45"/>
      <c r="K67" s="45"/>
    </row>
    <row r="68" spans="2:11" s="27" customFormat="1" ht="15.75" x14ac:dyDescent="0.25">
      <c r="B68" s="45"/>
      <c r="C68" s="45"/>
      <c r="D68" s="45"/>
      <c r="E68" s="45"/>
      <c r="F68" s="45"/>
      <c r="G68" s="45"/>
      <c r="H68" s="45"/>
      <c r="I68" s="45"/>
      <c r="J68" s="45"/>
      <c r="K68" s="45"/>
    </row>
    <row r="69" spans="2:11" s="27" customFormat="1" ht="15.75" x14ac:dyDescent="0.25">
      <c r="B69" s="45"/>
      <c r="C69" s="45"/>
      <c r="D69" s="45"/>
      <c r="E69" s="45"/>
      <c r="H69" s="45"/>
    </row>
    <row r="70" spans="2:11" s="27" customFormat="1" ht="15.75" x14ac:dyDescent="0.25"/>
    <row r="71" spans="2:11" s="27" customFormat="1" ht="15.75" x14ac:dyDescent="0.25"/>
    <row r="72" spans="2:11" s="27" customFormat="1" ht="15.75" x14ac:dyDescent="0.25"/>
    <row r="73" spans="2:11" s="27" customFormat="1" ht="15.75" x14ac:dyDescent="0.25"/>
    <row r="74" spans="2:11" s="27" customFormat="1" ht="15.75" x14ac:dyDescent="0.25"/>
    <row r="75" spans="2:11" s="27" customFormat="1" ht="15.75" x14ac:dyDescent="0.25"/>
    <row r="76" spans="2:11" s="27" customFormat="1" ht="15.75" x14ac:dyDescent="0.25"/>
    <row r="77" spans="2:11" s="27" customFormat="1" ht="15.75" x14ac:dyDescent="0.25">
      <c r="F77" s="2"/>
      <c r="G77" s="2"/>
      <c r="I77" s="2"/>
      <c r="J77" s="2"/>
      <c r="K77" s="2"/>
    </row>
  </sheetData>
  <sheetProtection algorithmName="SHA-512" hashValue="f9bZzEnw9WLu3wYDdek9gi+Q8rVheyF25DhZT+q1VCterRVHtA6UGlyO5Rf38ukGupfu+nHFyH9d/N/w4IF/Mg==" saltValue="24rJwW6spojHeoJZMrVSng==" spinCount="100000" sheet="1" objects="1" scenarios="1"/>
  <mergeCells count="7">
    <mergeCell ref="B32:C32"/>
    <mergeCell ref="I32:J32"/>
    <mergeCell ref="B3:K3"/>
    <mergeCell ref="I16:K16"/>
    <mergeCell ref="B31:D31"/>
    <mergeCell ref="F31:G31"/>
    <mergeCell ref="I31:K31"/>
  </mergeCells>
  <conditionalFormatting sqref="D12:D13">
    <cfRule type="cellIs" dxfId="103" priority="1" operator="lessThan">
      <formula>0</formula>
    </cfRule>
  </conditionalFormatting>
  <dataValidations count="4">
    <dataValidation allowBlank="1" showInputMessage="1" showErrorMessage="1" prompt="Chart in cell B4 is updated automatically. Values are based on data from the tables in cells B28, E28 &amp; H29. Next tip in cell A11" sqref="A5" xr:uid="{36D6A3F9-58AE-4162-AE6A-6580E2C225D9}"/>
    <dataValidation allowBlank="1" showInputMessage="1" showErrorMessage="1" prompt="Create college budget in this worksheet. Next tip is in cell A4." sqref="A1:A2" xr:uid="{44BABD74-C9C7-41A1-AAFD-E54B7C154B6B}"/>
    <dataValidation allowBlank="1" showInputMessage="1" showErrorMessage="1" prompt="Chart in cells B11, E11 &amp; H11 are updated automatically. Values are based on data from the tables in cells B28, E28 &amp; H29._x000a_Next tip is in cell A26." sqref="A16" xr:uid="{DDCCF6CF-ACB0-4CF5-9E2E-94E23C698083}"/>
    <dataValidation allowBlank="1" showInputMessage="1" showErrorMessage="1" prompt="Type all your income and expenses in tables on this sheet. Type how long (in months) your semester is in cell J27." sqref="A31" xr:uid="{7236DD28-CE06-4EF7-9677-7636A862F722}"/>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1A81-7533-4BB3-AC60-8E35BB10439D}">
  <sheetPr>
    <pageSetUpPr fitToPage="1"/>
  </sheetPr>
  <dimension ref="A1:N77"/>
  <sheetViews>
    <sheetView showGridLines="0" topLeftCell="A16" zoomScale="90" zoomScaleNormal="90" workbookViewId="0">
      <selection activeCell="J45" sqref="J45"/>
    </sheetView>
  </sheetViews>
  <sheetFormatPr defaultColWidth="10" defaultRowHeight="15" x14ac:dyDescent="0.25"/>
  <cols>
    <col min="1" max="1" width="4.28515625" style="2" customWidth="1"/>
    <col min="2" max="2" width="29.42578125" style="2" customWidth="1"/>
    <col min="3" max="3" width="18" style="2" customWidth="1"/>
    <col min="4" max="4" width="15.28515625" style="2" customWidth="1"/>
    <col min="5" max="5" width="4.28515625" style="2" customWidth="1"/>
    <col min="6" max="6" width="29.42578125" style="2" customWidth="1"/>
    <col min="7" max="7" width="18" style="2" customWidth="1"/>
    <col min="8" max="8" width="4.28515625" style="2" customWidth="1"/>
    <col min="9" max="9" width="29.42578125" style="2" customWidth="1"/>
    <col min="10" max="10" width="18" style="2" customWidth="1"/>
    <col min="11" max="11" width="12.28515625" style="2" customWidth="1"/>
    <col min="12" max="12" width="4.28515625" style="2" customWidth="1"/>
    <col min="13" max="16384" width="10" style="2"/>
  </cols>
  <sheetData>
    <row r="1" spans="1:11" ht="54.75"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 customHeight="1" x14ac:dyDescent="1.5">
      <c r="B3" s="49" t="s">
        <v>40</v>
      </c>
      <c r="C3" s="50"/>
      <c r="D3" s="50"/>
      <c r="E3" s="50"/>
      <c r="F3" s="50"/>
      <c r="G3" s="50"/>
      <c r="H3" s="50"/>
      <c r="I3" s="50"/>
      <c r="J3" s="50"/>
      <c r="K3" s="50"/>
    </row>
    <row r="4" spans="1:11" ht="11.1" customHeight="1" x14ac:dyDescent="0.25">
      <c r="A4" s="3"/>
      <c r="B4" s="37"/>
      <c r="C4" s="37"/>
      <c r="D4" s="37"/>
      <c r="E4" s="37"/>
      <c r="F4" s="37"/>
      <c r="G4" s="37"/>
      <c r="H4" s="37"/>
      <c r="I4" s="37"/>
      <c r="J4" s="37"/>
      <c r="K4" s="37"/>
    </row>
    <row r="5" spans="1:11" ht="20.100000000000001" customHeight="1" x14ac:dyDescent="0.25">
      <c r="A5" s="1"/>
    </row>
    <row r="6" spans="1:11" ht="20.100000000000001" customHeight="1" x14ac:dyDescent="0.25"/>
    <row r="7" spans="1:11" ht="20.100000000000001" customHeight="1" x14ac:dyDescent="0.25"/>
    <row r="8" spans="1:11" ht="20.100000000000001" customHeight="1" x14ac:dyDescent="0.25"/>
    <row r="9" spans="1:11" ht="20.100000000000001" customHeight="1" x14ac:dyDescent="0.25"/>
    <row r="10" spans="1:11" ht="20.100000000000001" customHeight="1" x14ac:dyDescent="0.25"/>
    <row r="11" spans="1:11" ht="20.100000000000001" customHeight="1" thickBot="1" x14ac:dyDescent="0.3"/>
    <row r="12" spans="1:11" ht="20.100000000000001" customHeight="1" thickBot="1" x14ac:dyDescent="0.4">
      <c r="B12" s="4" t="s">
        <v>0</v>
      </c>
      <c r="C12" s="5"/>
      <c r="D12" s="6">
        <f>Monthly_Income13164132528[[#Totals],[Per Month]]-Monthly_Expenses11142112326[[#Totals],[Amount]]-Semester_Expenses12153122427[[#Totals],[Per month]]</f>
        <v>0</v>
      </c>
    </row>
    <row r="13" spans="1:11" ht="20.100000000000001" customHeight="1" thickBot="1" x14ac:dyDescent="0.4">
      <c r="B13" s="4" t="s">
        <v>1</v>
      </c>
      <c r="C13" s="5"/>
      <c r="D13" s="6">
        <f>D12*D32</f>
        <v>0</v>
      </c>
    </row>
    <row r="14" spans="1:11" ht="20.100000000000001" customHeight="1" x14ac:dyDescent="0.35">
      <c r="B14" s="7"/>
      <c r="D14" s="8"/>
    </row>
    <row r="15" spans="1:11" ht="20.100000000000001" customHeight="1" thickBot="1" x14ac:dyDescent="0.3">
      <c r="C15" s="9"/>
    </row>
    <row r="16" spans="1:11" ht="20.100000000000001" customHeight="1" x14ac:dyDescent="0.25">
      <c r="A16" s="1"/>
      <c r="B16" s="10"/>
      <c r="C16" s="11"/>
      <c r="D16" s="11"/>
      <c r="E16" s="11"/>
      <c r="F16" s="11"/>
      <c r="G16" s="11"/>
      <c r="H16" s="11"/>
      <c r="I16" s="51"/>
      <c r="J16" s="51"/>
      <c r="K16" s="52"/>
    </row>
    <row r="17" spans="1:14" ht="20.100000000000001" customHeight="1" x14ac:dyDescent="0.25">
      <c r="B17" s="12"/>
      <c r="K17" s="13"/>
    </row>
    <row r="18" spans="1:14" ht="20.100000000000001" customHeight="1" x14ac:dyDescent="0.25">
      <c r="B18" s="12"/>
      <c r="K18" s="13"/>
    </row>
    <row r="19" spans="1:14" ht="20.100000000000001" customHeight="1" x14ac:dyDescent="0.25">
      <c r="B19" s="12"/>
      <c r="K19" s="13"/>
    </row>
    <row r="20" spans="1:14" ht="20.100000000000001" customHeight="1" x14ac:dyDescent="0.25">
      <c r="B20" s="12"/>
      <c r="K20" s="13"/>
    </row>
    <row r="21" spans="1:14" ht="20.100000000000001" customHeight="1" x14ac:dyDescent="0.25">
      <c r="B21" s="12"/>
      <c r="K21" s="13"/>
    </row>
    <row r="22" spans="1:14" ht="20.100000000000001" customHeight="1" x14ac:dyDescent="0.25">
      <c r="B22" s="12"/>
      <c r="K22" s="13"/>
      <c r="N22" s="9"/>
    </row>
    <row r="23" spans="1:14" ht="20.100000000000001" customHeight="1" x14ac:dyDescent="0.25">
      <c r="B23" s="12"/>
      <c r="K23" s="13"/>
    </row>
    <row r="24" spans="1:14" ht="20.100000000000001" customHeight="1" x14ac:dyDescent="0.25">
      <c r="B24" s="12"/>
      <c r="K24" s="13"/>
    </row>
    <row r="25" spans="1:14" ht="20.100000000000001" customHeight="1" x14ac:dyDescent="0.25">
      <c r="B25" s="12"/>
      <c r="K25" s="13"/>
    </row>
    <row r="26" spans="1:14" ht="20.100000000000001" customHeight="1" x14ac:dyDescent="0.25">
      <c r="A26" s="1"/>
      <c r="B26" s="12"/>
      <c r="K26" s="13"/>
    </row>
    <row r="27" spans="1:14" ht="20.100000000000001" customHeight="1" x14ac:dyDescent="0.25">
      <c r="A27" s="1"/>
      <c r="B27" s="12"/>
      <c r="K27" s="13"/>
    </row>
    <row r="28" spans="1:14" ht="20.100000000000001" customHeight="1" x14ac:dyDescent="0.25">
      <c r="A28" s="1"/>
      <c r="B28" s="12"/>
      <c r="K28" s="13"/>
    </row>
    <row r="29" spans="1:14" ht="20.100000000000001" customHeight="1" thickBot="1" x14ac:dyDescent="0.3">
      <c r="A29" s="1"/>
      <c r="B29" s="14"/>
      <c r="C29" s="15"/>
      <c r="D29" s="15"/>
      <c r="E29" s="15"/>
      <c r="F29" s="15"/>
      <c r="G29" s="15"/>
      <c r="H29" s="15"/>
      <c r="I29" s="15"/>
      <c r="J29" s="15"/>
      <c r="K29" s="16"/>
    </row>
    <row r="30" spans="1:14" ht="20.100000000000001" customHeight="1" x14ac:dyDescent="0.25">
      <c r="A30" s="1"/>
    </row>
    <row r="31" spans="1:14" ht="29.1" customHeight="1" x14ac:dyDescent="0.25">
      <c r="A31" s="17"/>
      <c r="B31" s="53" t="s">
        <v>2</v>
      </c>
      <c r="C31" s="53"/>
      <c r="D31" s="53"/>
      <c r="F31" s="54" t="s">
        <v>3</v>
      </c>
      <c r="G31" s="54"/>
      <c r="I31" s="55" t="s">
        <v>4</v>
      </c>
      <c r="J31" s="55"/>
      <c r="K31" s="55"/>
    </row>
    <row r="32" spans="1:14" ht="20.100000000000001" customHeight="1" x14ac:dyDescent="0.25">
      <c r="B32" s="47" t="s">
        <v>5</v>
      </c>
      <c r="C32" s="47"/>
      <c r="D32" s="18">
        <v>4</v>
      </c>
      <c r="F32" s="28"/>
      <c r="G32" s="28"/>
      <c r="I32" s="48" t="s">
        <v>5</v>
      </c>
      <c r="J32" s="48"/>
      <c r="K32" s="33">
        <v>4</v>
      </c>
    </row>
    <row r="33" spans="1:11" ht="20.100000000000001" customHeight="1" x14ac:dyDescent="0.25">
      <c r="A33" s="19"/>
      <c r="E33" s="20"/>
      <c r="H33" s="21"/>
      <c r="I33" s="22"/>
      <c r="J33" s="22"/>
      <c r="K33" s="22"/>
    </row>
    <row r="34" spans="1:11" ht="20.100000000000001" customHeight="1" x14ac:dyDescent="0.25">
      <c r="A34" s="19"/>
      <c r="B34" s="23" t="s">
        <v>6</v>
      </c>
      <c r="C34" s="24" t="s">
        <v>7</v>
      </c>
      <c r="D34" s="24" t="s">
        <v>8</v>
      </c>
      <c r="E34" s="20"/>
      <c r="F34" s="29" t="s">
        <v>6</v>
      </c>
      <c r="G34" s="29" t="s">
        <v>7</v>
      </c>
      <c r="H34" s="22"/>
      <c r="I34" s="32" t="s">
        <v>6</v>
      </c>
      <c r="J34" s="32" t="s">
        <v>7</v>
      </c>
      <c r="K34" s="32" t="s">
        <v>9</v>
      </c>
    </row>
    <row r="35" spans="1:11" ht="20.100000000000001" customHeight="1" x14ac:dyDescent="0.25">
      <c r="A35" s="19"/>
      <c r="B35" s="20" t="s">
        <v>10</v>
      </c>
      <c r="C35" s="46">
        <f>Monthly_Income13164132528[[#This Row],[Per Month]]*D32</f>
        <v>0</v>
      </c>
      <c r="D35" s="25"/>
      <c r="E35" s="20"/>
      <c r="F35" s="20" t="s">
        <v>41</v>
      </c>
      <c r="G35" s="25"/>
      <c r="H35" s="20"/>
      <c r="I35" s="20" t="s">
        <v>11</v>
      </c>
      <c r="J35" s="26"/>
      <c r="K35" s="43">
        <f>Semester_Expenses12153122427[[#This Row],[Amount]]/Months_in_semester</f>
        <v>0</v>
      </c>
    </row>
    <row r="36" spans="1:11" ht="20.100000000000001" customHeight="1" x14ac:dyDescent="0.25">
      <c r="A36" s="19"/>
      <c r="B36" s="20" t="s">
        <v>12</v>
      </c>
      <c r="C36" s="25"/>
      <c r="D36" s="43">
        <f>Monthly_Income13164132528[[#This Row],[Amount]]/$D$32</f>
        <v>0</v>
      </c>
      <c r="E36" s="20"/>
      <c r="F36" s="20" t="s">
        <v>13</v>
      </c>
      <c r="G36" s="25"/>
      <c r="H36" s="20"/>
      <c r="I36" s="20" t="s">
        <v>14</v>
      </c>
      <c r="J36" s="26"/>
      <c r="K36" s="43">
        <f>Semester_Expenses12153122427[[#This Row],[Amount]]/Months_in_semester</f>
        <v>0</v>
      </c>
    </row>
    <row r="37" spans="1:11" ht="20.100000000000001" customHeight="1" x14ac:dyDescent="0.25">
      <c r="A37" s="19"/>
      <c r="B37" s="20" t="s">
        <v>15</v>
      </c>
      <c r="C37" s="25"/>
      <c r="D37" s="43">
        <f>Monthly_Income13164132528[[#This Row],[Amount]]/$D$32</f>
        <v>0</v>
      </c>
      <c r="E37" s="20"/>
      <c r="F37" s="20" t="s">
        <v>16</v>
      </c>
      <c r="G37" s="25"/>
      <c r="H37" s="20"/>
      <c r="I37" s="20" t="s">
        <v>17</v>
      </c>
      <c r="J37" s="26"/>
      <c r="K37" s="43">
        <f>Semester_Expenses12153122427[[#This Row],[Amount]]/Months_in_semester</f>
        <v>0</v>
      </c>
    </row>
    <row r="38" spans="1:11" ht="20.100000000000001" customHeight="1" x14ac:dyDescent="0.25">
      <c r="B38" s="20" t="s">
        <v>18</v>
      </c>
      <c r="C38" s="25"/>
      <c r="D38" s="43">
        <f>Monthly_Income13164132528[[#This Row],[Amount]]/$D$32</f>
        <v>0</v>
      </c>
      <c r="E38" s="22"/>
      <c r="F38" s="20" t="s">
        <v>19</v>
      </c>
      <c r="G38" s="25"/>
      <c r="H38" s="20"/>
      <c r="I38" s="20" t="s">
        <v>44</v>
      </c>
      <c r="J38" s="26"/>
      <c r="K38" s="43">
        <f>Semester_Expenses12153122427[[#This Row],[Amount]]/Months_in_semester</f>
        <v>0</v>
      </c>
    </row>
    <row r="39" spans="1:11" ht="20.100000000000001" customHeight="1" x14ac:dyDescent="0.25">
      <c r="B39" s="20" t="s">
        <v>20</v>
      </c>
      <c r="C39" s="25"/>
      <c r="D39" s="43">
        <f>Monthly_Income13164132528[[#This Row],[Amount]]/$D$32</f>
        <v>0</v>
      </c>
      <c r="E39" s="22"/>
      <c r="F39" s="20" t="s">
        <v>21</v>
      </c>
      <c r="G39" s="25"/>
      <c r="H39" s="20"/>
      <c r="I39" s="20" t="s">
        <v>25</v>
      </c>
      <c r="J39" s="26"/>
      <c r="K39" s="43">
        <f>Semester_Expenses12153122427[[#This Row],[Amount]]/Months_in_semester</f>
        <v>0</v>
      </c>
    </row>
    <row r="40" spans="1:11" ht="20.100000000000001" customHeight="1" x14ac:dyDescent="0.25">
      <c r="B40" s="20" t="s">
        <v>23</v>
      </c>
      <c r="C40" s="25"/>
      <c r="D40" s="43">
        <f>Monthly_Income13164132528[[#This Row],[Amount]]/$D$32</f>
        <v>0</v>
      </c>
      <c r="E40" s="22"/>
      <c r="F40" s="20" t="s">
        <v>24</v>
      </c>
      <c r="G40" s="25"/>
      <c r="H40" s="22"/>
      <c r="I40" s="38" t="s">
        <v>28</v>
      </c>
      <c r="J40" s="40">
        <f>SUBTOTAL(109,Semester_Expenses12153122427[Amount])</f>
        <v>0</v>
      </c>
      <c r="K40" s="41">
        <f>SUM(K35:K39)</f>
        <v>0</v>
      </c>
    </row>
    <row r="41" spans="1:11" ht="20.100000000000001" customHeight="1" x14ac:dyDescent="0.25">
      <c r="B41" s="20" t="s">
        <v>26</v>
      </c>
      <c r="C41" s="25"/>
      <c r="D41" s="43">
        <f>Monthly_Income13164132528[[#This Row],[Amount]]/$D$32</f>
        <v>0</v>
      </c>
      <c r="E41" s="22"/>
      <c r="F41" s="20" t="s">
        <v>27</v>
      </c>
      <c r="G41" s="25"/>
      <c r="H41" s="22"/>
      <c r="I41" s="22"/>
      <c r="J41" s="22"/>
      <c r="K41" s="22"/>
    </row>
    <row r="42" spans="1:11" ht="20.100000000000001" customHeight="1" x14ac:dyDescent="0.25">
      <c r="B42" s="38" t="s">
        <v>28</v>
      </c>
      <c r="C42" s="39">
        <f>SUBTOTAL(109,Monthly_Income13164132528[Amount])</f>
        <v>0</v>
      </c>
      <c r="D42" s="39">
        <f>SUBTOTAL(109,Monthly_Income13164132528[Per Month])</f>
        <v>0</v>
      </c>
      <c r="E42" s="22"/>
      <c r="F42" s="20" t="s">
        <v>29</v>
      </c>
      <c r="G42" s="25"/>
      <c r="H42" s="22"/>
      <c r="I42" s="22"/>
      <c r="J42" s="22"/>
      <c r="K42" s="22"/>
    </row>
    <row r="43" spans="1:11" ht="20.100000000000001" customHeight="1" x14ac:dyDescent="0.25">
      <c r="B43" s="22"/>
      <c r="C43" s="22"/>
      <c r="D43" s="22"/>
      <c r="E43" s="22"/>
      <c r="F43" s="20" t="s">
        <v>22</v>
      </c>
      <c r="G43" s="25"/>
      <c r="H43" s="22"/>
      <c r="I43" s="22"/>
      <c r="J43" s="22"/>
      <c r="K43" s="22"/>
    </row>
    <row r="44" spans="1:11" ht="20.100000000000001" customHeight="1" x14ac:dyDescent="0.25">
      <c r="B44" s="22"/>
      <c r="C44" s="22"/>
      <c r="D44" s="22"/>
      <c r="E44" s="22"/>
      <c r="F44" s="20" t="s">
        <v>30</v>
      </c>
      <c r="G44" s="25"/>
      <c r="H44" s="22"/>
      <c r="I44" s="22"/>
      <c r="J44" s="22"/>
      <c r="K44" s="22"/>
    </row>
    <row r="45" spans="1:11" ht="20.100000000000001" customHeight="1" x14ac:dyDescent="0.25">
      <c r="B45" s="22"/>
      <c r="C45" s="22"/>
      <c r="D45" s="22"/>
      <c r="E45" s="22"/>
      <c r="F45" s="20" t="s">
        <v>31</v>
      </c>
      <c r="G45" s="25"/>
      <c r="H45" s="22"/>
    </row>
    <row r="46" spans="1:11" ht="19.5" customHeight="1" x14ac:dyDescent="0.25">
      <c r="B46" s="22"/>
      <c r="C46" s="22"/>
      <c r="D46" s="22"/>
      <c r="F46" s="20" t="s">
        <v>32</v>
      </c>
      <c r="G46" s="25"/>
    </row>
    <row r="47" spans="1:11" ht="21" customHeight="1" x14ac:dyDescent="0.25">
      <c r="B47" s="22"/>
      <c r="C47" s="22"/>
      <c r="D47" s="22"/>
      <c r="F47" s="20" t="s">
        <v>33</v>
      </c>
      <c r="G47" s="25"/>
    </row>
    <row r="48" spans="1:11" ht="18.75" customHeight="1" x14ac:dyDescent="0.25">
      <c r="B48" s="22"/>
      <c r="C48" s="22"/>
      <c r="D48" s="22"/>
      <c r="F48" s="20" t="s">
        <v>34</v>
      </c>
      <c r="G48" s="25"/>
    </row>
    <row r="49" spans="2:11" ht="22.5" customHeight="1" x14ac:dyDescent="0.25">
      <c r="B49" s="22"/>
      <c r="C49" s="22"/>
      <c r="D49" s="22"/>
      <c r="F49" s="20" t="s">
        <v>35</v>
      </c>
      <c r="G49" s="25"/>
    </row>
    <row r="50" spans="2:11" ht="21.75" customHeight="1" x14ac:dyDescent="0.25">
      <c r="B50" s="22"/>
      <c r="C50" s="22"/>
      <c r="D50" s="22"/>
      <c r="F50" s="38" t="s">
        <v>28</v>
      </c>
      <c r="G50" s="39">
        <f>SUBTOTAL(109,Monthly_Expenses11142112326[Amount])</f>
        <v>0</v>
      </c>
    </row>
    <row r="51" spans="2:11" x14ac:dyDescent="0.25">
      <c r="B51" s="22"/>
      <c r="C51" s="22"/>
      <c r="D51" s="22"/>
    </row>
    <row r="52" spans="2:11" x14ac:dyDescent="0.25">
      <c r="B52" s="22"/>
      <c r="C52" s="22"/>
      <c r="D52" s="22"/>
    </row>
    <row r="53" spans="2:11" x14ac:dyDescent="0.25">
      <c r="B53" s="22"/>
      <c r="C53" s="22"/>
      <c r="D53" s="22"/>
    </row>
    <row r="56" spans="2:11" ht="6.95" customHeight="1" x14ac:dyDescent="0.25"/>
    <row r="57" spans="2:11" ht="30" customHeight="1" x14ac:dyDescent="0.25">
      <c r="B57" s="34" t="s">
        <v>36</v>
      </c>
      <c r="C57" s="35"/>
      <c r="D57" s="35"/>
      <c r="E57" s="35"/>
      <c r="F57" s="35"/>
      <c r="G57" s="35"/>
      <c r="H57" s="35"/>
      <c r="I57" s="35"/>
      <c r="J57" s="35"/>
      <c r="K57" s="35"/>
    </row>
    <row r="58" spans="2:11" s="27" customFormat="1" ht="21" customHeight="1" x14ac:dyDescent="0.25">
      <c r="B58" s="42" t="s">
        <v>37</v>
      </c>
      <c r="F58" s="45"/>
      <c r="G58" s="45"/>
      <c r="I58" s="45"/>
      <c r="J58" s="45"/>
      <c r="K58" s="45"/>
    </row>
    <row r="59" spans="2:11" s="27" customFormat="1" ht="15.75" x14ac:dyDescent="0.25">
      <c r="B59" s="45"/>
      <c r="C59" s="45"/>
      <c r="D59" s="45"/>
      <c r="E59" s="45"/>
      <c r="F59" s="45"/>
      <c r="G59" s="45"/>
      <c r="H59" s="45"/>
      <c r="I59" s="45"/>
      <c r="J59" s="45"/>
      <c r="K59" s="45"/>
    </row>
    <row r="60" spans="2:11" s="27" customFormat="1" ht="15.75" x14ac:dyDescent="0.25">
      <c r="B60" s="45"/>
      <c r="C60" s="45"/>
      <c r="D60" s="45"/>
      <c r="E60" s="45"/>
      <c r="F60" s="45"/>
      <c r="G60" s="45"/>
      <c r="H60" s="45"/>
      <c r="I60" s="45"/>
      <c r="J60" s="45"/>
      <c r="K60" s="45"/>
    </row>
    <row r="61" spans="2:11" s="27" customFormat="1" ht="15.75" x14ac:dyDescent="0.25">
      <c r="B61" s="45"/>
      <c r="C61" s="45"/>
      <c r="D61" s="45"/>
      <c r="E61" s="45"/>
      <c r="H61" s="45"/>
    </row>
    <row r="62" spans="2:11" s="27" customFormat="1" ht="15.75" x14ac:dyDescent="0.25">
      <c r="B62" s="42" t="s">
        <v>38</v>
      </c>
      <c r="F62" s="45"/>
      <c r="G62" s="45"/>
      <c r="I62" s="45"/>
      <c r="J62" s="45"/>
      <c r="K62" s="45"/>
    </row>
    <row r="63" spans="2:11" s="27" customFormat="1" ht="15.75" x14ac:dyDescent="0.25">
      <c r="B63" s="45"/>
      <c r="C63" s="45"/>
      <c r="D63" s="45"/>
      <c r="E63" s="45"/>
      <c r="F63" s="45"/>
      <c r="G63" s="45"/>
      <c r="H63" s="45"/>
      <c r="I63" s="45"/>
      <c r="J63" s="45"/>
      <c r="K63" s="45"/>
    </row>
    <row r="64" spans="2:11" s="27" customFormat="1" ht="15.75" x14ac:dyDescent="0.25">
      <c r="B64" s="45"/>
      <c r="C64" s="45"/>
      <c r="D64" s="45"/>
      <c r="E64" s="45"/>
      <c r="F64" s="45"/>
      <c r="G64" s="45"/>
      <c r="H64" s="45"/>
      <c r="I64" s="45"/>
      <c r="J64" s="45"/>
      <c r="K64" s="45"/>
    </row>
    <row r="65" spans="2:11" s="27" customFormat="1" ht="15.75" x14ac:dyDescent="0.25">
      <c r="B65" s="45"/>
      <c r="C65" s="45"/>
      <c r="D65" s="45"/>
      <c r="E65" s="45"/>
      <c r="H65" s="45"/>
    </row>
    <row r="66" spans="2:11" s="27" customFormat="1" ht="15.75" x14ac:dyDescent="0.25">
      <c r="B66" s="42" t="s">
        <v>39</v>
      </c>
      <c r="F66" s="45"/>
      <c r="G66" s="45"/>
      <c r="I66" s="45"/>
      <c r="J66" s="45"/>
      <c r="K66" s="45"/>
    </row>
    <row r="67" spans="2:11" s="27" customFormat="1" ht="15.75" x14ac:dyDescent="0.25">
      <c r="B67" s="45"/>
      <c r="C67" s="45"/>
      <c r="D67" s="45"/>
      <c r="E67" s="45"/>
      <c r="F67" s="45"/>
      <c r="G67" s="45"/>
      <c r="H67" s="45"/>
      <c r="I67" s="45"/>
      <c r="J67" s="45"/>
      <c r="K67" s="45"/>
    </row>
    <row r="68" spans="2:11" s="27" customFormat="1" ht="15.75" x14ac:dyDescent="0.25">
      <c r="B68" s="45"/>
      <c r="C68" s="45"/>
      <c r="D68" s="45"/>
      <c r="E68" s="45"/>
      <c r="F68" s="45"/>
      <c r="G68" s="45"/>
      <c r="H68" s="45"/>
      <c r="I68" s="45"/>
      <c r="J68" s="45"/>
      <c r="K68" s="45"/>
    </row>
    <row r="69" spans="2:11" s="27" customFormat="1" ht="15.75" x14ac:dyDescent="0.25">
      <c r="B69" s="45"/>
      <c r="C69" s="45"/>
      <c r="D69" s="45"/>
      <c r="E69" s="45"/>
      <c r="H69" s="45"/>
    </row>
    <row r="70" spans="2:11" s="27" customFormat="1" ht="15.75" x14ac:dyDescent="0.25"/>
    <row r="71" spans="2:11" s="27" customFormat="1" ht="15.75" x14ac:dyDescent="0.25"/>
    <row r="72" spans="2:11" s="27" customFormat="1" ht="15.75" x14ac:dyDescent="0.25"/>
    <row r="73" spans="2:11" s="27" customFormat="1" ht="15.75" x14ac:dyDescent="0.25"/>
    <row r="74" spans="2:11" s="27" customFormat="1" ht="15.75" x14ac:dyDescent="0.25"/>
    <row r="75" spans="2:11" s="27" customFormat="1" ht="15.75" x14ac:dyDescent="0.25"/>
    <row r="76" spans="2:11" s="27" customFormat="1" ht="15.75" x14ac:dyDescent="0.25"/>
    <row r="77" spans="2:11" s="27" customFormat="1" ht="15.75" x14ac:dyDescent="0.25">
      <c r="F77" s="2"/>
      <c r="G77" s="2"/>
      <c r="I77" s="2"/>
      <c r="J77" s="2"/>
      <c r="K77" s="2"/>
    </row>
  </sheetData>
  <sheetProtection algorithmName="SHA-512" hashValue="f9bZzEnw9WLu3wYDdek9gi+Q8rVheyF25DhZT+q1VCterRVHtA6UGlyO5Rf38ukGupfu+nHFyH9d/N/w4IF/Mg==" saltValue="24rJwW6spojHeoJZMrVSng==" spinCount="100000" sheet="1" objects="1" scenarios="1"/>
  <mergeCells count="7">
    <mergeCell ref="B32:C32"/>
    <mergeCell ref="I32:J32"/>
    <mergeCell ref="B3:K3"/>
    <mergeCell ref="I16:K16"/>
    <mergeCell ref="B31:D31"/>
    <mergeCell ref="F31:G31"/>
    <mergeCell ref="I31:K31"/>
  </mergeCells>
  <conditionalFormatting sqref="D12:D13">
    <cfRule type="cellIs" dxfId="77"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F10A9BC3-A7C4-4EFB-A8A1-BB034911F021}"/>
    <dataValidation allowBlank="1" showInputMessage="1" showErrorMessage="1" prompt="Chart in cells B11, E11 &amp; H11 are updated automatically. Values are based on data from the tables in cells B28, E28 &amp; H29._x000a_Next tip is in cell A26." sqref="A16" xr:uid="{7E618C02-956A-4BAA-A9C8-9702AB42A6CD}"/>
    <dataValidation allowBlank="1" showInputMessage="1" showErrorMessage="1" prompt="Create college budget in this worksheet. Next tip is in cell A4." sqref="A1:A2" xr:uid="{A87AE169-F426-4632-9179-31BC71131E3D}"/>
    <dataValidation allowBlank="1" showInputMessage="1" showErrorMessage="1" prompt="Chart in cell B4 is updated automatically. Values are based on data from the tables in cells B28, E28 &amp; H29. Next tip in cell A11" sqref="A5" xr:uid="{D91AAC4A-2668-4767-8D85-BD7E92D33ADE}"/>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DEAC-E575-4252-880E-33389361647D}">
  <sheetPr>
    <pageSetUpPr fitToPage="1"/>
  </sheetPr>
  <dimension ref="A1:N77"/>
  <sheetViews>
    <sheetView showGridLines="0" topLeftCell="A16" zoomScale="90" zoomScaleNormal="90" workbookViewId="0">
      <selection activeCell="J45" sqref="J45"/>
    </sheetView>
  </sheetViews>
  <sheetFormatPr defaultColWidth="10" defaultRowHeight="15" x14ac:dyDescent="0.25"/>
  <cols>
    <col min="1" max="1" width="4.28515625" style="2" customWidth="1"/>
    <col min="2" max="2" width="29.42578125" style="2" customWidth="1"/>
    <col min="3" max="3" width="18" style="2" customWidth="1"/>
    <col min="4" max="4" width="15.28515625" style="2" customWidth="1"/>
    <col min="5" max="5" width="4.28515625" style="2" customWidth="1"/>
    <col min="6" max="6" width="29.42578125" style="2" customWidth="1"/>
    <col min="7" max="7" width="18" style="2" customWidth="1"/>
    <col min="8" max="8" width="4.28515625" style="2" customWidth="1"/>
    <col min="9" max="9" width="29.42578125" style="2" customWidth="1"/>
    <col min="10" max="10" width="18" style="2" customWidth="1"/>
    <col min="11" max="11" width="12.28515625" style="2" customWidth="1"/>
    <col min="12" max="12" width="4.28515625" style="2" customWidth="1"/>
    <col min="13" max="16384" width="10" style="2"/>
  </cols>
  <sheetData>
    <row r="1" spans="1:11" ht="54.75"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 customHeight="1" x14ac:dyDescent="1.5">
      <c r="B3" s="49" t="s">
        <v>40</v>
      </c>
      <c r="C3" s="50"/>
      <c r="D3" s="50"/>
      <c r="E3" s="50"/>
      <c r="F3" s="50"/>
      <c r="G3" s="50"/>
      <c r="H3" s="50"/>
      <c r="I3" s="50"/>
      <c r="J3" s="50"/>
      <c r="K3" s="50"/>
    </row>
    <row r="4" spans="1:11" ht="11.1" customHeight="1" x14ac:dyDescent="0.25">
      <c r="A4" s="3"/>
      <c r="B4" s="37"/>
      <c r="C4" s="37"/>
      <c r="D4" s="37"/>
      <c r="E4" s="37"/>
      <c r="F4" s="37"/>
      <c r="G4" s="37"/>
      <c r="H4" s="37"/>
      <c r="I4" s="37"/>
      <c r="J4" s="37"/>
      <c r="K4" s="37"/>
    </row>
    <row r="5" spans="1:11" ht="20.100000000000001" customHeight="1" x14ac:dyDescent="0.25">
      <c r="A5" s="1"/>
    </row>
    <row r="6" spans="1:11" ht="20.100000000000001" customHeight="1" x14ac:dyDescent="0.25"/>
    <row r="7" spans="1:11" ht="20.100000000000001" customHeight="1" x14ac:dyDescent="0.25"/>
    <row r="8" spans="1:11" ht="20.100000000000001" customHeight="1" x14ac:dyDescent="0.25"/>
    <row r="9" spans="1:11" ht="20.100000000000001" customHeight="1" x14ac:dyDescent="0.25"/>
    <row r="10" spans="1:11" ht="20.100000000000001" customHeight="1" x14ac:dyDescent="0.25"/>
    <row r="11" spans="1:11" ht="20.100000000000001" customHeight="1" thickBot="1" x14ac:dyDescent="0.3"/>
    <row r="12" spans="1:11" ht="20.100000000000001" customHeight="1" thickBot="1" x14ac:dyDescent="0.4">
      <c r="B12" s="4" t="s">
        <v>0</v>
      </c>
      <c r="C12" s="5"/>
      <c r="D12" s="6">
        <f>Monthly_Income131641322[[#Totals],[Per Month]]-Monthly_Expenses111421120[[#Totals],[Amount]]-Semester_Expenses121531221[[#Totals],[Per month]]</f>
        <v>0</v>
      </c>
    </row>
    <row r="13" spans="1:11" ht="20.100000000000001" customHeight="1" thickBot="1" x14ac:dyDescent="0.4">
      <c r="B13" s="4" t="s">
        <v>1</v>
      </c>
      <c r="C13" s="5"/>
      <c r="D13" s="6">
        <f>D12*D32</f>
        <v>0</v>
      </c>
    </row>
    <row r="14" spans="1:11" ht="20.100000000000001" customHeight="1" x14ac:dyDescent="0.35">
      <c r="B14" s="7"/>
      <c r="D14" s="8"/>
    </row>
    <row r="15" spans="1:11" ht="20.100000000000001" customHeight="1" thickBot="1" x14ac:dyDescent="0.3">
      <c r="C15" s="9"/>
    </row>
    <row r="16" spans="1:11" ht="20.100000000000001" customHeight="1" x14ac:dyDescent="0.25">
      <c r="A16" s="1"/>
      <c r="B16" s="10"/>
      <c r="C16" s="11"/>
      <c r="D16" s="11"/>
      <c r="E16" s="11"/>
      <c r="F16" s="11"/>
      <c r="G16" s="11"/>
      <c r="H16" s="11"/>
      <c r="I16" s="51"/>
      <c r="J16" s="51"/>
      <c r="K16" s="52"/>
    </row>
    <row r="17" spans="1:14" ht="20.100000000000001" customHeight="1" x14ac:dyDescent="0.25">
      <c r="B17" s="12"/>
      <c r="K17" s="13"/>
    </row>
    <row r="18" spans="1:14" ht="20.100000000000001" customHeight="1" x14ac:dyDescent="0.25">
      <c r="B18" s="12"/>
      <c r="K18" s="13"/>
    </row>
    <row r="19" spans="1:14" ht="20.100000000000001" customHeight="1" x14ac:dyDescent="0.25">
      <c r="B19" s="12"/>
      <c r="K19" s="13"/>
    </row>
    <row r="20" spans="1:14" ht="20.100000000000001" customHeight="1" x14ac:dyDescent="0.25">
      <c r="B20" s="12"/>
      <c r="K20" s="13"/>
    </row>
    <row r="21" spans="1:14" ht="20.100000000000001" customHeight="1" x14ac:dyDescent="0.25">
      <c r="B21" s="12"/>
      <c r="K21" s="13"/>
    </row>
    <row r="22" spans="1:14" ht="20.100000000000001" customHeight="1" x14ac:dyDescent="0.25">
      <c r="B22" s="12"/>
      <c r="K22" s="13"/>
      <c r="N22" s="9"/>
    </row>
    <row r="23" spans="1:14" ht="20.100000000000001" customHeight="1" x14ac:dyDescent="0.25">
      <c r="B23" s="12"/>
      <c r="K23" s="13"/>
    </row>
    <row r="24" spans="1:14" ht="20.100000000000001" customHeight="1" x14ac:dyDescent="0.25">
      <c r="B24" s="12"/>
      <c r="K24" s="13"/>
    </row>
    <row r="25" spans="1:14" ht="20.100000000000001" customHeight="1" x14ac:dyDescent="0.25">
      <c r="B25" s="12"/>
      <c r="K25" s="13"/>
    </row>
    <row r="26" spans="1:14" ht="20.100000000000001" customHeight="1" x14ac:dyDescent="0.25">
      <c r="A26" s="1"/>
      <c r="B26" s="12"/>
      <c r="K26" s="13"/>
    </row>
    <row r="27" spans="1:14" ht="20.100000000000001" customHeight="1" x14ac:dyDescent="0.25">
      <c r="A27" s="1"/>
      <c r="B27" s="12"/>
      <c r="K27" s="13"/>
    </row>
    <row r="28" spans="1:14" ht="20.100000000000001" customHeight="1" x14ac:dyDescent="0.25">
      <c r="A28" s="1"/>
      <c r="B28" s="12"/>
      <c r="K28" s="13"/>
    </row>
    <row r="29" spans="1:14" ht="20.100000000000001" customHeight="1" thickBot="1" x14ac:dyDescent="0.3">
      <c r="A29" s="1"/>
      <c r="B29" s="14"/>
      <c r="C29" s="15"/>
      <c r="D29" s="15"/>
      <c r="E29" s="15"/>
      <c r="F29" s="15"/>
      <c r="G29" s="15"/>
      <c r="H29" s="15"/>
      <c r="I29" s="15"/>
      <c r="J29" s="15"/>
      <c r="K29" s="16"/>
    </row>
    <row r="30" spans="1:14" ht="20.100000000000001" customHeight="1" x14ac:dyDescent="0.25">
      <c r="A30" s="1"/>
    </row>
    <row r="31" spans="1:14" ht="29.1" customHeight="1" x14ac:dyDescent="0.25">
      <c r="A31" s="17"/>
      <c r="B31" s="53" t="s">
        <v>2</v>
      </c>
      <c r="C31" s="53"/>
      <c r="D31" s="53"/>
      <c r="F31" s="54" t="s">
        <v>3</v>
      </c>
      <c r="G31" s="54"/>
      <c r="I31" s="55" t="s">
        <v>4</v>
      </c>
      <c r="J31" s="55"/>
      <c r="K31" s="55"/>
    </row>
    <row r="32" spans="1:14" ht="20.100000000000001" customHeight="1" x14ac:dyDescent="0.25">
      <c r="B32" s="47" t="s">
        <v>5</v>
      </c>
      <c r="C32" s="47"/>
      <c r="D32" s="18">
        <v>4</v>
      </c>
      <c r="F32" s="28"/>
      <c r="G32" s="28"/>
      <c r="I32" s="48" t="s">
        <v>5</v>
      </c>
      <c r="J32" s="48"/>
      <c r="K32" s="33">
        <v>4</v>
      </c>
    </row>
    <row r="33" spans="1:11" ht="20.100000000000001" customHeight="1" x14ac:dyDescent="0.25">
      <c r="A33" s="19"/>
      <c r="E33" s="20"/>
      <c r="H33" s="21"/>
      <c r="I33" s="22"/>
      <c r="J33" s="22"/>
      <c r="K33" s="22"/>
    </row>
    <row r="34" spans="1:11" ht="20.100000000000001" customHeight="1" x14ac:dyDescent="0.25">
      <c r="A34" s="19"/>
      <c r="B34" s="23" t="s">
        <v>6</v>
      </c>
      <c r="C34" s="24" t="s">
        <v>7</v>
      </c>
      <c r="D34" s="24" t="s">
        <v>8</v>
      </c>
      <c r="E34" s="20"/>
      <c r="F34" s="29" t="s">
        <v>6</v>
      </c>
      <c r="G34" s="29" t="s">
        <v>7</v>
      </c>
      <c r="H34" s="22"/>
      <c r="I34" s="32" t="s">
        <v>6</v>
      </c>
      <c r="J34" s="32" t="s">
        <v>7</v>
      </c>
      <c r="K34" s="32" t="s">
        <v>9</v>
      </c>
    </row>
    <row r="35" spans="1:11" ht="20.100000000000001" customHeight="1" x14ac:dyDescent="0.25">
      <c r="A35" s="19"/>
      <c r="B35" s="20" t="s">
        <v>10</v>
      </c>
      <c r="C35" s="46">
        <f>Monthly_Income131641322[[#This Row],[Per Month]]*D32</f>
        <v>0</v>
      </c>
      <c r="D35" s="25"/>
      <c r="E35" s="20"/>
      <c r="F35" s="20" t="s">
        <v>41</v>
      </c>
      <c r="G35" s="25"/>
      <c r="H35" s="20"/>
      <c r="I35" s="20" t="s">
        <v>11</v>
      </c>
      <c r="J35" s="26"/>
      <c r="K35" s="43">
        <f>Semester_Expenses121531221[[#This Row],[Amount]]/Months_in_semester</f>
        <v>0</v>
      </c>
    </row>
    <row r="36" spans="1:11" ht="20.100000000000001" customHeight="1" x14ac:dyDescent="0.25">
      <c r="A36" s="19"/>
      <c r="B36" s="20" t="s">
        <v>12</v>
      </c>
      <c r="C36" s="25"/>
      <c r="D36" s="43">
        <f>Monthly_Income131641322[[#This Row],[Amount]]/$D$32</f>
        <v>0</v>
      </c>
      <c r="E36" s="20"/>
      <c r="F36" s="20" t="s">
        <v>13</v>
      </c>
      <c r="G36" s="25"/>
      <c r="H36" s="20"/>
      <c r="I36" s="20" t="s">
        <v>14</v>
      </c>
      <c r="J36" s="26"/>
      <c r="K36" s="43">
        <f>Semester_Expenses121531221[[#This Row],[Amount]]/Months_in_semester</f>
        <v>0</v>
      </c>
    </row>
    <row r="37" spans="1:11" ht="20.100000000000001" customHeight="1" x14ac:dyDescent="0.25">
      <c r="A37" s="19"/>
      <c r="B37" s="20" t="s">
        <v>15</v>
      </c>
      <c r="C37" s="25"/>
      <c r="D37" s="43">
        <f>Monthly_Income131641322[[#This Row],[Amount]]/$D$32</f>
        <v>0</v>
      </c>
      <c r="E37" s="20"/>
      <c r="F37" s="20" t="s">
        <v>16</v>
      </c>
      <c r="G37" s="25"/>
      <c r="H37" s="20"/>
      <c r="I37" s="20" t="s">
        <v>17</v>
      </c>
      <c r="J37" s="26"/>
      <c r="K37" s="43">
        <f>Semester_Expenses121531221[[#This Row],[Amount]]/Months_in_semester</f>
        <v>0</v>
      </c>
    </row>
    <row r="38" spans="1:11" ht="20.100000000000001" customHeight="1" x14ac:dyDescent="0.25">
      <c r="B38" s="20" t="s">
        <v>18</v>
      </c>
      <c r="C38" s="25"/>
      <c r="D38" s="43">
        <f>Monthly_Income131641322[[#This Row],[Amount]]/$D$32</f>
        <v>0</v>
      </c>
      <c r="E38" s="22"/>
      <c r="F38" s="20" t="s">
        <v>19</v>
      </c>
      <c r="G38" s="25"/>
      <c r="H38" s="20"/>
      <c r="I38" s="20" t="s">
        <v>44</v>
      </c>
      <c r="J38" s="26"/>
      <c r="K38" s="43">
        <f>Semester_Expenses121531221[[#This Row],[Amount]]/Months_in_semester</f>
        <v>0</v>
      </c>
    </row>
    <row r="39" spans="1:11" ht="20.100000000000001" customHeight="1" x14ac:dyDescent="0.25">
      <c r="B39" s="20" t="s">
        <v>20</v>
      </c>
      <c r="C39" s="25"/>
      <c r="D39" s="43">
        <f>Monthly_Income131641322[[#This Row],[Amount]]/$D$32</f>
        <v>0</v>
      </c>
      <c r="E39" s="22"/>
      <c r="F39" s="20" t="s">
        <v>21</v>
      </c>
      <c r="G39" s="25"/>
      <c r="H39" s="20"/>
      <c r="I39" s="20" t="s">
        <v>25</v>
      </c>
      <c r="J39" s="26"/>
      <c r="K39" s="43">
        <f>Semester_Expenses121531221[[#This Row],[Amount]]/Months_in_semester</f>
        <v>0</v>
      </c>
    </row>
    <row r="40" spans="1:11" ht="20.100000000000001" customHeight="1" x14ac:dyDescent="0.25">
      <c r="B40" s="20" t="s">
        <v>23</v>
      </c>
      <c r="C40" s="25"/>
      <c r="D40" s="43">
        <f>Monthly_Income131641322[[#This Row],[Amount]]/$D$32</f>
        <v>0</v>
      </c>
      <c r="E40" s="22"/>
      <c r="F40" s="20" t="s">
        <v>24</v>
      </c>
      <c r="G40" s="25"/>
      <c r="H40" s="22"/>
      <c r="I40" s="38" t="s">
        <v>28</v>
      </c>
      <c r="J40" s="40">
        <f>SUBTOTAL(109,Semester_Expenses121531221[Amount])</f>
        <v>0</v>
      </c>
      <c r="K40" s="41">
        <f>SUM(K35:K39)</f>
        <v>0</v>
      </c>
    </row>
    <row r="41" spans="1:11" ht="20.100000000000001" customHeight="1" x14ac:dyDescent="0.25">
      <c r="B41" s="20" t="s">
        <v>26</v>
      </c>
      <c r="C41" s="25"/>
      <c r="D41" s="43">
        <f>Monthly_Income131641322[[#This Row],[Amount]]/$D$32</f>
        <v>0</v>
      </c>
      <c r="E41" s="22"/>
      <c r="F41" s="20" t="s">
        <v>27</v>
      </c>
      <c r="G41" s="25"/>
      <c r="H41" s="22"/>
      <c r="I41" s="22"/>
      <c r="J41" s="22"/>
      <c r="K41" s="22"/>
    </row>
    <row r="42" spans="1:11" ht="20.100000000000001" customHeight="1" x14ac:dyDescent="0.25">
      <c r="B42" s="38" t="s">
        <v>28</v>
      </c>
      <c r="C42" s="39">
        <f>SUBTOTAL(109,Monthly_Income131641322[Amount])</f>
        <v>0</v>
      </c>
      <c r="D42" s="39">
        <f>SUBTOTAL(109,Monthly_Income131641322[Per Month])</f>
        <v>0</v>
      </c>
      <c r="E42" s="22"/>
      <c r="F42" s="20" t="s">
        <v>29</v>
      </c>
      <c r="G42" s="25"/>
      <c r="H42" s="22"/>
      <c r="I42" s="22"/>
      <c r="J42" s="22"/>
      <c r="K42" s="22"/>
    </row>
    <row r="43" spans="1:11" ht="20.100000000000001" customHeight="1" x14ac:dyDescent="0.25">
      <c r="B43" s="22"/>
      <c r="C43" s="22"/>
      <c r="D43" s="22"/>
      <c r="E43" s="22"/>
      <c r="F43" s="20" t="s">
        <v>22</v>
      </c>
      <c r="G43" s="25"/>
      <c r="H43" s="22"/>
      <c r="I43" s="22"/>
      <c r="J43" s="22"/>
      <c r="K43" s="22"/>
    </row>
    <row r="44" spans="1:11" ht="20.100000000000001" customHeight="1" x14ac:dyDescent="0.25">
      <c r="B44" s="22"/>
      <c r="C44" s="22"/>
      <c r="D44" s="22"/>
      <c r="E44" s="22"/>
      <c r="F44" s="20" t="s">
        <v>30</v>
      </c>
      <c r="G44" s="25"/>
      <c r="H44" s="22"/>
      <c r="I44" s="22"/>
      <c r="J44" s="22"/>
      <c r="K44" s="22"/>
    </row>
    <row r="45" spans="1:11" ht="20.100000000000001" customHeight="1" x14ac:dyDescent="0.25">
      <c r="B45" s="22"/>
      <c r="C45" s="22"/>
      <c r="D45" s="22"/>
      <c r="E45" s="22"/>
      <c r="F45" s="20" t="s">
        <v>31</v>
      </c>
      <c r="G45" s="25"/>
      <c r="H45" s="22"/>
    </row>
    <row r="46" spans="1:11" ht="19.5" customHeight="1" x14ac:dyDescent="0.25">
      <c r="B46" s="22"/>
      <c r="C46" s="22"/>
      <c r="D46" s="22"/>
      <c r="F46" s="20" t="s">
        <v>32</v>
      </c>
      <c r="G46" s="25"/>
    </row>
    <row r="47" spans="1:11" ht="21" customHeight="1" x14ac:dyDescent="0.25">
      <c r="B47" s="22"/>
      <c r="C47" s="22"/>
      <c r="D47" s="22"/>
      <c r="F47" s="20" t="s">
        <v>33</v>
      </c>
      <c r="G47" s="25"/>
    </row>
    <row r="48" spans="1:11" ht="18.75" customHeight="1" x14ac:dyDescent="0.25">
      <c r="B48" s="22"/>
      <c r="C48" s="22"/>
      <c r="D48" s="22"/>
      <c r="F48" s="20" t="s">
        <v>34</v>
      </c>
      <c r="G48" s="25"/>
    </row>
    <row r="49" spans="2:11" ht="22.5" customHeight="1" x14ac:dyDescent="0.25">
      <c r="B49" s="22"/>
      <c r="C49" s="22"/>
      <c r="D49" s="22"/>
      <c r="F49" s="20" t="s">
        <v>35</v>
      </c>
      <c r="G49" s="25"/>
    </row>
    <row r="50" spans="2:11" ht="21.75" customHeight="1" x14ac:dyDescent="0.25">
      <c r="B50" s="22"/>
      <c r="C50" s="22"/>
      <c r="D50" s="22"/>
      <c r="F50" s="38" t="s">
        <v>28</v>
      </c>
      <c r="G50" s="39">
        <f>SUBTOTAL(109,Monthly_Expenses111421120[Amount])</f>
        <v>0</v>
      </c>
    </row>
    <row r="51" spans="2:11" x14ac:dyDescent="0.25">
      <c r="B51" s="22"/>
      <c r="C51" s="22"/>
      <c r="D51" s="22"/>
    </row>
    <row r="52" spans="2:11" x14ac:dyDescent="0.25">
      <c r="B52" s="22"/>
      <c r="C52" s="22"/>
      <c r="D52" s="22"/>
    </row>
    <row r="53" spans="2:11" x14ac:dyDescent="0.25">
      <c r="B53" s="22"/>
      <c r="C53" s="22"/>
      <c r="D53" s="22"/>
    </row>
    <row r="56" spans="2:11" ht="6.95" customHeight="1" x14ac:dyDescent="0.25"/>
    <row r="57" spans="2:11" ht="30" customHeight="1" x14ac:dyDescent="0.25">
      <c r="B57" s="34" t="s">
        <v>36</v>
      </c>
      <c r="C57" s="35"/>
      <c r="D57" s="35"/>
      <c r="E57" s="35"/>
      <c r="F57" s="35"/>
      <c r="G57" s="35"/>
      <c r="H57" s="35"/>
      <c r="I57" s="35"/>
      <c r="J57" s="35"/>
      <c r="K57" s="35"/>
    </row>
    <row r="58" spans="2:11" s="27" customFormat="1" ht="21" customHeight="1" x14ac:dyDescent="0.25">
      <c r="B58" s="42" t="s">
        <v>37</v>
      </c>
      <c r="F58" s="45"/>
      <c r="G58" s="45"/>
      <c r="I58" s="45"/>
      <c r="J58" s="45"/>
      <c r="K58" s="45"/>
    </row>
    <row r="59" spans="2:11" s="27" customFormat="1" ht="15.75" x14ac:dyDescent="0.25">
      <c r="B59" s="45"/>
      <c r="C59" s="45"/>
      <c r="D59" s="45"/>
      <c r="E59" s="45"/>
      <c r="F59" s="45"/>
      <c r="G59" s="45"/>
      <c r="H59" s="45"/>
      <c r="I59" s="45"/>
      <c r="J59" s="45"/>
      <c r="K59" s="45"/>
    </row>
    <row r="60" spans="2:11" s="27" customFormat="1" ht="15.75" x14ac:dyDescent="0.25">
      <c r="B60" s="45"/>
      <c r="C60" s="45"/>
      <c r="D60" s="45"/>
      <c r="E60" s="45"/>
      <c r="F60" s="45"/>
      <c r="G60" s="45"/>
      <c r="H60" s="45"/>
      <c r="I60" s="45"/>
      <c r="J60" s="45"/>
      <c r="K60" s="45"/>
    </row>
    <row r="61" spans="2:11" s="27" customFormat="1" ht="15.75" x14ac:dyDescent="0.25">
      <c r="B61" s="45"/>
      <c r="C61" s="45"/>
      <c r="D61" s="45"/>
      <c r="E61" s="45"/>
      <c r="H61" s="45"/>
    </row>
    <row r="62" spans="2:11" s="27" customFormat="1" ht="15.75" x14ac:dyDescent="0.25">
      <c r="B62" s="42" t="s">
        <v>38</v>
      </c>
      <c r="F62" s="45"/>
      <c r="G62" s="45"/>
      <c r="I62" s="45"/>
      <c r="J62" s="45"/>
      <c r="K62" s="45"/>
    </row>
    <row r="63" spans="2:11" s="27" customFormat="1" ht="15.75" x14ac:dyDescent="0.25">
      <c r="B63" s="45"/>
      <c r="C63" s="45"/>
      <c r="D63" s="45"/>
      <c r="E63" s="45"/>
      <c r="F63" s="45"/>
      <c r="G63" s="45"/>
      <c r="H63" s="45"/>
      <c r="I63" s="45"/>
      <c r="J63" s="45"/>
      <c r="K63" s="45"/>
    </row>
    <row r="64" spans="2:11" s="27" customFormat="1" ht="15.75" x14ac:dyDescent="0.25">
      <c r="B64" s="45"/>
      <c r="C64" s="45"/>
      <c r="D64" s="45"/>
      <c r="E64" s="45"/>
      <c r="F64" s="45"/>
      <c r="G64" s="45"/>
      <c r="H64" s="45"/>
      <c r="I64" s="45"/>
      <c r="J64" s="45"/>
      <c r="K64" s="45"/>
    </row>
    <row r="65" spans="2:11" s="27" customFormat="1" ht="15.75" x14ac:dyDescent="0.25">
      <c r="B65" s="45"/>
      <c r="C65" s="45"/>
      <c r="D65" s="45"/>
      <c r="E65" s="45"/>
      <c r="H65" s="45"/>
    </row>
    <row r="66" spans="2:11" s="27" customFormat="1" ht="15.75" x14ac:dyDescent="0.25">
      <c r="B66" s="42" t="s">
        <v>39</v>
      </c>
      <c r="F66" s="45"/>
      <c r="G66" s="45"/>
      <c r="I66" s="45"/>
      <c r="J66" s="45"/>
      <c r="K66" s="45"/>
    </row>
    <row r="67" spans="2:11" s="27" customFormat="1" ht="15.75" x14ac:dyDescent="0.25">
      <c r="B67" s="45"/>
      <c r="C67" s="45"/>
      <c r="D67" s="45"/>
      <c r="E67" s="45"/>
      <c r="F67" s="45"/>
      <c r="G67" s="45"/>
      <c r="H67" s="45"/>
      <c r="I67" s="45"/>
      <c r="J67" s="45"/>
      <c r="K67" s="45"/>
    </row>
    <row r="68" spans="2:11" s="27" customFormat="1" ht="15.75" x14ac:dyDescent="0.25">
      <c r="B68" s="45"/>
      <c r="C68" s="45"/>
      <c r="D68" s="45"/>
      <c r="E68" s="45"/>
      <c r="F68" s="45"/>
      <c r="G68" s="45"/>
      <c r="H68" s="45"/>
      <c r="I68" s="45"/>
      <c r="J68" s="45"/>
      <c r="K68" s="45"/>
    </row>
    <row r="69" spans="2:11" s="27" customFormat="1" ht="15.75" x14ac:dyDescent="0.25">
      <c r="B69" s="45"/>
      <c r="C69" s="45"/>
      <c r="D69" s="45"/>
      <c r="E69" s="45"/>
      <c r="H69" s="45"/>
    </row>
    <row r="70" spans="2:11" s="27" customFormat="1" ht="15.75" x14ac:dyDescent="0.25"/>
    <row r="71" spans="2:11" s="27" customFormat="1" ht="15.75" x14ac:dyDescent="0.25"/>
    <row r="72" spans="2:11" s="27" customFormat="1" ht="15.75" x14ac:dyDescent="0.25"/>
    <row r="73" spans="2:11" s="27" customFormat="1" ht="15.75" x14ac:dyDescent="0.25"/>
    <row r="74" spans="2:11" s="27" customFormat="1" ht="15.75" x14ac:dyDescent="0.25"/>
    <row r="75" spans="2:11" s="27" customFormat="1" ht="15.75" x14ac:dyDescent="0.25"/>
    <row r="76" spans="2:11" s="27" customFormat="1" ht="15.75" x14ac:dyDescent="0.25"/>
    <row r="77" spans="2:11" s="27" customFormat="1" ht="15.75" x14ac:dyDescent="0.25">
      <c r="F77" s="2"/>
      <c r="G77" s="2"/>
      <c r="I77" s="2"/>
      <c r="J77" s="2"/>
      <c r="K77" s="2"/>
    </row>
  </sheetData>
  <sheetProtection algorithmName="SHA-512" hashValue="f9bZzEnw9WLu3wYDdek9gi+Q8rVheyF25DhZT+q1VCterRVHtA6UGlyO5Rf38ukGupfu+nHFyH9d/N/w4IF/Mg==" saltValue="24rJwW6spojHeoJZMrVSng==" spinCount="100000" sheet="1" objects="1" scenarios="1"/>
  <mergeCells count="7">
    <mergeCell ref="B32:C32"/>
    <mergeCell ref="I32:J32"/>
    <mergeCell ref="B3:K3"/>
    <mergeCell ref="I16:K16"/>
    <mergeCell ref="B31:D31"/>
    <mergeCell ref="F31:G31"/>
    <mergeCell ref="I31:K31"/>
  </mergeCells>
  <conditionalFormatting sqref="D12:D13">
    <cfRule type="cellIs" dxfId="51" priority="1" operator="lessThan">
      <formula>0</formula>
    </cfRule>
  </conditionalFormatting>
  <dataValidations count="4">
    <dataValidation allowBlank="1" showInputMessage="1" showErrorMessage="1" prompt="Chart in cell B4 is updated automatically. Values are based on data from the tables in cells B28, E28 &amp; H29. Next tip in cell A11" sqref="A5" xr:uid="{FF2411AC-C01C-49F4-A66A-95E5512FCC53}"/>
    <dataValidation allowBlank="1" showInputMessage="1" showErrorMessage="1" prompt="Create college budget in this worksheet. Next tip is in cell A4." sqref="A1:A2" xr:uid="{26347A4B-E056-4B20-993A-4CABF4E81FBF}"/>
    <dataValidation allowBlank="1" showInputMessage="1" showErrorMessage="1" prompt="Chart in cells B11, E11 &amp; H11 are updated automatically. Values are based on data from the tables in cells B28, E28 &amp; H29._x000a_Next tip is in cell A26." sqref="A16" xr:uid="{D0FDA933-C548-4FBD-A24F-9ADD5947B2BA}"/>
    <dataValidation allowBlank="1" showInputMessage="1" showErrorMessage="1" prompt="Type all your income and expenses in tables on this sheet. Type how long (in months) your semester is in cell J27." sqref="A31" xr:uid="{997F1E22-63AB-4370-A5B2-74C3E1BAED11}"/>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B3EC-7E96-43E5-A2B8-71AC8DFF3097}">
  <sheetPr>
    <pageSetUpPr fitToPage="1"/>
  </sheetPr>
  <dimension ref="A1:N77"/>
  <sheetViews>
    <sheetView showGridLines="0" zoomScale="70" zoomScaleNormal="70" workbookViewId="0">
      <selection activeCell="N8" sqref="N8"/>
    </sheetView>
  </sheetViews>
  <sheetFormatPr defaultColWidth="10" defaultRowHeight="15" x14ac:dyDescent="0.25"/>
  <cols>
    <col min="1" max="1" width="4.28515625" style="2" customWidth="1"/>
    <col min="2" max="2" width="29.42578125" style="2" customWidth="1"/>
    <col min="3" max="3" width="18" style="2" customWidth="1"/>
    <col min="4" max="4" width="15.28515625" style="2" customWidth="1"/>
    <col min="5" max="5" width="4.28515625" style="2" customWidth="1"/>
    <col min="6" max="6" width="29.42578125" style="2" customWidth="1"/>
    <col min="7" max="7" width="18" style="2" customWidth="1"/>
    <col min="8" max="8" width="4.28515625" style="2" customWidth="1"/>
    <col min="9" max="9" width="29.42578125" style="2" customWidth="1"/>
    <col min="10" max="10" width="18" style="2" customWidth="1"/>
    <col min="11" max="11" width="12.28515625" style="2" customWidth="1"/>
    <col min="12" max="12" width="4.28515625" style="2" customWidth="1"/>
    <col min="13" max="16384" width="10" style="2"/>
  </cols>
  <sheetData>
    <row r="1" spans="1:11" ht="54.75" customHeight="1" x14ac:dyDescent="0.25">
      <c r="A1" s="1"/>
      <c r="B1" s="30"/>
      <c r="C1" s="30"/>
      <c r="D1" s="30"/>
      <c r="E1" s="30"/>
      <c r="F1" s="30"/>
      <c r="G1" s="30"/>
      <c r="H1" s="30"/>
      <c r="I1" s="31"/>
      <c r="J1" s="30"/>
      <c r="K1" s="30"/>
    </row>
    <row r="2" spans="1:11" x14ac:dyDescent="0.25">
      <c r="A2" s="1"/>
      <c r="B2" s="36"/>
      <c r="C2" s="36"/>
      <c r="D2" s="36"/>
      <c r="E2" s="36"/>
      <c r="F2" s="36"/>
      <c r="G2" s="36"/>
      <c r="H2" s="36"/>
      <c r="I2" s="36"/>
      <c r="J2" s="36"/>
      <c r="K2" s="36"/>
    </row>
    <row r="3" spans="1:11" ht="109.5" customHeight="1" x14ac:dyDescent="1.5">
      <c r="B3" s="49" t="s">
        <v>40</v>
      </c>
      <c r="C3" s="50"/>
      <c r="D3" s="50"/>
      <c r="E3" s="50"/>
      <c r="F3" s="50"/>
      <c r="G3" s="50"/>
      <c r="H3" s="50"/>
      <c r="I3" s="50"/>
      <c r="J3" s="50"/>
      <c r="K3" s="50"/>
    </row>
    <row r="4" spans="1:11" ht="11.1" customHeight="1" x14ac:dyDescent="0.25">
      <c r="A4" s="3"/>
      <c r="B4" s="37"/>
      <c r="C4" s="37"/>
      <c r="D4" s="37"/>
      <c r="E4" s="37"/>
      <c r="F4" s="37"/>
      <c r="G4" s="37"/>
      <c r="H4" s="37"/>
      <c r="I4" s="37"/>
      <c r="J4" s="37"/>
      <c r="K4" s="37"/>
    </row>
    <row r="5" spans="1:11" ht="20.100000000000001" customHeight="1" x14ac:dyDescent="0.25">
      <c r="A5" s="1"/>
    </row>
    <row r="6" spans="1:11" ht="20.100000000000001" customHeight="1" x14ac:dyDescent="0.25"/>
    <row r="7" spans="1:11" ht="20.100000000000001" customHeight="1" x14ac:dyDescent="0.25"/>
    <row r="8" spans="1:11" ht="20.100000000000001" customHeight="1" x14ac:dyDescent="0.25"/>
    <row r="9" spans="1:11" ht="20.100000000000001" customHeight="1" x14ac:dyDescent="0.25"/>
    <row r="10" spans="1:11" ht="20.100000000000001" customHeight="1" x14ac:dyDescent="0.25"/>
    <row r="11" spans="1:11" ht="20.100000000000001" customHeight="1" thickBot="1" x14ac:dyDescent="0.3"/>
    <row r="12" spans="1:11" ht="20.100000000000001" customHeight="1" thickBot="1" x14ac:dyDescent="0.4">
      <c r="B12" s="4" t="s">
        <v>0</v>
      </c>
      <c r="C12" s="5"/>
      <c r="D12" s="6">
        <f>Monthly_Income13164132231[[#Totals],[Per Month]]-Monthly_Expenses11142112029[[#Totals],[Amount]]-Semester_Expenses12153122130[[#Totals],[Per month]]</f>
        <v>0</v>
      </c>
    </row>
    <row r="13" spans="1:11" ht="20.100000000000001" customHeight="1" thickBot="1" x14ac:dyDescent="0.4">
      <c r="B13" s="4" t="s">
        <v>1</v>
      </c>
      <c r="C13" s="5"/>
      <c r="D13" s="6">
        <f>D12*D32</f>
        <v>0</v>
      </c>
    </row>
    <row r="14" spans="1:11" ht="20.100000000000001" customHeight="1" x14ac:dyDescent="0.35">
      <c r="B14" s="7"/>
      <c r="D14" s="8"/>
    </row>
    <row r="15" spans="1:11" ht="20.100000000000001" customHeight="1" thickBot="1" x14ac:dyDescent="0.3">
      <c r="C15" s="9"/>
    </row>
    <row r="16" spans="1:11" ht="20.100000000000001" customHeight="1" x14ac:dyDescent="0.25">
      <c r="A16" s="1"/>
      <c r="B16" s="10"/>
      <c r="C16" s="11"/>
      <c r="D16" s="11"/>
      <c r="E16" s="11"/>
      <c r="F16" s="11"/>
      <c r="G16" s="11"/>
      <c r="H16" s="11"/>
      <c r="I16" s="51"/>
      <c r="J16" s="51"/>
      <c r="K16" s="52"/>
    </row>
    <row r="17" spans="1:14" ht="20.100000000000001" customHeight="1" x14ac:dyDescent="0.25">
      <c r="B17" s="12"/>
      <c r="K17" s="13"/>
    </row>
    <row r="18" spans="1:14" ht="20.100000000000001" customHeight="1" x14ac:dyDescent="0.25">
      <c r="B18" s="12"/>
      <c r="K18" s="13"/>
    </row>
    <row r="19" spans="1:14" ht="20.100000000000001" customHeight="1" x14ac:dyDescent="0.25">
      <c r="B19" s="12"/>
      <c r="K19" s="13"/>
    </row>
    <row r="20" spans="1:14" ht="20.100000000000001" customHeight="1" x14ac:dyDescent="0.25">
      <c r="B20" s="12"/>
      <c r="K20" s="13"/>
    </row>
    <row r="21" spans="1:14" ht="20.100000000000001" customHeight="1" x14ac:dyDescent="0.25">
      <c r="B21" s="12"/>
      <c r="K21" s="13"/>
    </row>
    <row r="22" spans="1:14" ht="20.100000000000001" customHeight="1" x14ac:dyDescent="0.25">
      <c r="B22" s="12"/>
      <c r="K22" s="13"/>
      <c r="N22" s="9"/>
    </row>
    <row r="23" spans="1:14" ht="20.100000000000001" customHeight="1" x14ac:dyDescent="0.25">
      <c r="B23" s="12"/>
      <c r="K23" s="13"/>
    </row>
    <row r="24" spans="1:14" ht="20.100000000000001" customHeight="1" x14ac:dyDescent="0.25">
      <c r="B24" s="12"/>
      <c r="K24" s="13"/>
    </row>
    <row r="25" spans="1:14" ht="20.100000000000001" customHeight="1" x14ac:dyDescent="0.25">
      <c r="B25" s="12"/>
      <c r="K25" s="13"/>
    </row>
    <row r="26" spans="1:14" ht="20.100000000000001" customHeight="1" x14ac:dyDescent="0.25">
      <c r="A26" s="1"/>
      <c r="B26" s="12"/>
      <c r="K26" s="13"/>
    </row>
    <row r="27" spans="1:14" ht="20.100000000000001" customHeight="1" x14ac:dyDescent="0.25">
      <c r="A27" s="1"/>
      <c r="B27" s="12"/>
      <c r="K27" s="13"/>
    </row>
    <row r="28" spans="1:14" ht="20.100000000000001" customHeight="1" x14ac:dyDescent="0.25">
      <c r="A28" s="1"/>
      <c r="B28" s="12"/>
      <c r="K28" s="13"/>
    </row>
    <row r="29" spans="1:14" ht="20.100000000000001" customHeight="1" thickBot="1" x14ac:dyDescent="0.3">
      <c r="A29" s="1"/>
      <c r="B29" s="14"/>
      <c r="C29" s="15"/>
      <c r="D29" s="15"/>
      <c r="E29" s="15"/>
      <c r="F29" s="15"/>
      <c r="G29" s="15"/>
      <c r="H29" s="15"/>
      <c r="I29" s="15"/>
      <c r="J29" s="15"/>
      <c r="K29" s="16"/>
    </row>
    <row r="30" spans="1:14" ht="20.100000000000001" customHeight="1" x14ac:dyDescent="0.25">
      <c r="A30" s="1"/>
    </row>
    <row r="31" spans="1:14" ht="29.1" customHeight="1" x14ac:dyDescent="0.25">
      <c r="A31" s="17"/>
      <c r="B31" s="53" t="s">
        <v>2</v>
      </c>
      <c r="C31" s="53"/>
      <c r="D31" s="53"/>
      <c r="F31" s="54" t="s">
        <v>3</v>
      </c>
      <c r="G31" s="54"/>
      <c r="I31" s="55" t="s">
        <v>4</v>
      </c>
      <c r="J31" s="55"/>
      <c r="K31" s="55"/>
    </row>
    <row r="32" spans="1:14" ht="20.100000000000001" customHeight="1" x14ac:dyDescent="0.25">
      <c r="B32" s="47" t="s">
        <v>5</v>
      </c>
      <c r="C32" s="47"/>
      <c r="D32" s="18">
        <v>4</v>
      </c>
      <c r="F32" s="28"/>
      <c r="G32" s="28"/>
      <c r="I32" s="48" t="s">
        <v>5</v>
      </c>
      <c r="J32" s="48"/>
      <c r="K32" s="33">
        <v>4</v>
      </c>
    </row>
    <row r="33" spans="1:11" ht="20.100000000000001" customHeight="1" x14ac:dyDescent="0.25">
      <c r="A33" s="19"/>
      <c r="E33" s="20"/>
      <c r="H33" s="21"/>
      <c r="I33" s="22"/>
      <c r="J33" s="22"/>
      <c r="K33" s="22"/>
    </row>
    <row r="34" spans="1:11" ht="20.100000000000001" customHeight="1" x14ac:dyDescent="0.25">
      <c r="A34" s="19"/>
      <c r="B34" s="23" t="s">
        <v>6</v>
      </c>
      <c r="C34" s="24" t="s">
        <v>7</v>
      </c>
      <c r="D34" s="24" t="s">
        <v>8</v>
      </c>
      <c r="E34" s="20"/>
      <c r="F34" s="29" t="s">
        <v>6</v>
      </c>
      <c r="G34" s="29" t="s">
        <v>7</v>
      </c>
      <c r="H34" s="22"/>
      <c r="I34" s="32" t="s">
        <v>6</v>
      </c>
      <c r="J34" s="32" t="s">
        <v>7</v>
      </c>
      <c r="K34" s="32" t="s">
        <v>9</v>
      </c>
    </row>
    <row r="35" spans="1:11" ht="20.100000000000001" customHeight="1" x14ac:dyDescent="0.25">
      <c r="A35" s="19"/>
      <c r="B35" s="20" t="s">
        <v>10</v>
      </c>
      <c r="C35" s="46">
        <f>Monthly_Income13164132231[[#This Row],[Per Month]]*D32</f>
        <v>0</v>
      </c>
      <c r="D35" s="25"/>
      <c r="E35" s="20"/>
      <c r="F35" s="20" t="s">
        <v>41</v>
      </c>
      <c r="G35" s="25"/>
      <c r="H35" s="20"/>
      <c r="I35" s="20" t="s">
        <v>11</v>
      </c>
      <c r="J35" s="26"/>
      <c r="K35" s="43">
        <f>Semester_Expenses12153122130[[#This Row],[Amount]]/Months_in_semester</f>
        <v>0</v>
      </c>
    </row>
    <row r="36" spans="1:11" ht="20.100000000000001" customHeight="1" x14ac:dyDescent="0.25">
      <c r="A36" s="19"/>
      <c r="B36" s="20" t="s">
        <v>12</v>
      </c>
      <c r="C36" s="25"/>
      <c r="D36" s="43">
        <f>Monthly_Income13164132231[[#This Row],[Amount]]/$D$32</f>
        <v>0</v>
      </c>
      <c r="E36" s="20"/>
      <c r="F36" s="20" t="s">
        <v>13</v>
      </c>
      <c r="G36" s="25"/>
      <c r="H36" s="20"/>
      <c r="I36" s="20" t="s">
        <v>14</v>
      </c>
      <c r="J36" s="26"/>
      <c r="K36" s="43">
        <f>Semester_Expenses12153122130[[#This Row],[Amount]]/Months_in_semester</f>
        <v>0</v>
      </c>
    </row>
    <row r="37" spans="1:11" ht="20.100000000000001" customHeight="1" x14ac:dyDescent="0.25">
      <c r="A37" s="19"/>
      <c r="B37" s="20" t="s">
        <v>15</v>
      </c>
      <c r="C37" s="25"/>
      <c r="D37" s="43">
        <f>Monthly_Income13164132231[[#This Row],[Amount]]/$D$32</f>
        <v>0</v>
      </c>
      <c r="E37" s="20"/>
      <c r="F37" s="20" t="s">
        <v>16</v>
      </c>
      <c r="G37" s="25"/>
      <c r="H37" s="20"/>
      <c r="I37" s="20" t="s">
        <v>17</v>
      </c>
      <c r="J37" s="26"/>
      <c r="K37" s="43">
        <f>Semester_Expenses12153122130[[#This Row],[Amount]]/Months_in_semester</f>
        <v>0</v>
      </c>
    </row>
    <row r="38" spans="1:11" ht="20.100000000000001" customHeight="1" x14ac:dyDescent="0.25">
      <c r="B38" s="20" t="s">
        <v>18</v>
      </c>
      <c r="C38" s="25"/>
      <c r="D38" s="43">
        <f>Monthly_Income13164132231[[#This Row],[Amount]]/$D$32</f>
        <v>0</v>
      </c>
      <c r="E38" s="22"/>
      <c r="F38" s="20" t="s">
        <v>19</v>
      </c>
      <c r="G38" s="25"/>
      <c r="H38" s="20"/>
      <c r="I38" s="20" t="s">
        <v>44</v>
      </c>
      <c r="J38" s="26"/>
      <c r="K38" s="43">
        <f>Semester_Expenses12153122130[[#This Row],[Amount]]/Months_in_semester</f>
        <v>0</v>
      </c>
    </row>
    <row r="39" spans="1:11" ht="20.100000000000001" customHeight="1" x14ac:dyDescent="0.25">
      <c r="B39" s="20" t="s">
        <v>20</v>
      </c>
      <c r="C39" s="25"/>
      <c r="D39" s="43">
        <f>Monthly_Income13164132231[[#This Row],[Amount]]/$D$32</f>
        <v>0</v>
      </c>
      <c r="E39" s="22"/>
      <c r="F39" s="20" t="s">
        <v>21</v>
      </c>
      <c r="G39" s="25"/>
      <c r="H39" s="20"/>
      <c r="I39" s="20" t="s">
        <v>25</v>
      </c>
      <c r="J39" s="26"/>
      <c r="K39" s="43">
        <f>Semester_Expenses12153122130[[#This Row],[Amount]]/Months_in_semester</f>
        <v>0</v>
      </c>
    </row>
    <row r="40" spans="1:11" ht="20.100000000000001" customHeight="1" x14ac:dyDescent="0.25">
      <c r="B40" s="20" t="s">
        <v>23</v>
      </c>
      <c r="C40" s="25"/>
      <c r="D40" s="43">
        <f>Monthly_Income13164132231[[#This Row],[Amount]]/$D$32</f>
        <v>0</v>
      </c>
      <c r="E40" s="22"/>
      <c r="F40" s="20" t="s">
        <v>24</v>
      </c>
      <c r="G40" s="25"/>
      <c r="H40" s="22"/>
      <c r="I40" s="38" t="s">
        <v>28</v>
      </c>
      <c r="J40" s="40">
        <f>SUBTOTAL(109,Semester_Expenses12153122130[Amount])</f>
        <v>0</v>
      </c>
      <c r="K40" s="41">
        <f>SUM(K35:K39)</f>
        <v>0</v>
      </c>
    </row>
    <row r="41" spans="1:11" ht="20.100000000000001" customHeight="1" x14ac:dyDescent="0.25">
      <c r="B41" s="20" t="s">
        <v>26</v>
      </c>
      <c r="C41" s="25"/>
      <c r="D41" s="43">
        <f>Monthly_Income13164132231[[#This Row],[Amount]]/$D$32</f>
        <v>0</v>
      </c>
      <c r="E41" s="22"/>
      <c r="F41" s="20" t="s">
        <v>27</v>
      </c>
      <c r="G41" s="25"/>
      <c r="H41" s="22"/>
      <c r="I41" s="22"/>
      <c r="J41" s="22"/>
      <c r="K41" s="22"/>
    </row>
    <row r="42" spans="1:11" ht="20.100000000000001" customHeight="1" x14ac:dyDescent="0.25">
      <c r="B42" s="38" t="s">
        <v>28</v>
      </c>
      <c r="C42" s="39">
        <f>SUBTOTAL(109,Monthly_Income13164132231[Amount])</f>
        <v>0</v>
      </c>
      <c r="D42" s="39">
        <f>SUBTOTAL(109,Monthly_Income13164132231[Per Month])</f>
        <v>0</v>
      </c>
      <c r="E42" s="22"/>
      <c r="F42" s="20" t="s">
        <v>29</v>
      </c>
      <c r="G42" s="25"/>
      <c r="H42" s="22"/>
      <c r="I42" s="22"/>
      <c r="J42" s="22"/>
      <c r="K42" s="22"/>
    </row>
    <row r="43" spans="1:11" ht="20.100000000000001" customHeight="1" x14ac:dyDescent="0.25">
      <c r="B43" s="22"/>
      <c r="C43" s="22"/>
      <c r="D43" s="22"/>
      <c r="E43" s="22"/>
      <c r="F43" s="20" t="s">
        <v>22</v>
      </c>
      <c r="G43" s="25"/>
      <c r="H43" s="22"/>
      <c r="I43" s="22"/>
      <c r="J43" s="22"/>
      <c r="K43" s="22"/>
    </row>
    <row r="44" spans="1:11" ht="20.100000000000001" customHeight="1" x14ac:dyDescent="0.25">
      <c r="B44" s="22"/>
      <c r="C44" s="22"/>
      <c r="D44" s="22"/>
      <c r="E44" s="22"/>
      <c r="F44" s="20" t="s">
        <v>30</v>
      </c>
      <c r="G44" s="25"/>
      <c r="H44" s="22"/>
      <c r="I44" s="22"/>
      <c r="J44" s="22"/>
      <c r="K44" s="22"/>
    </row>
    <row r="45" spans="1:11" ht="20.100000000000001" customHeight="1" x14ac:dyDescent="0.25">
      <c r="B45" s="22"/>
      <c r="C45" s="22"/>
      <c r="D45" s="22"/>
      <c r="E45" s="22"/>
      <c r="F45" s="20" t="s">
        <v>31</v>
      </c>
      <c r="G45" s="25"/>
      <c r="H45" s="22"/>
    </row>
    <row r="46" spans="1:11" ht="19.5" customHeight="1" x14ac:dyDescent="0.25">
      <c r="B46" s="22"/>
      <c r="C46" s="22"/>
      <c r="D46" s="22"/>
      <c r="F46" s="20" t="s">
        <v>32</v>
      </c>
      <c r="G46" s="25"/>
    </row>
    <row r="47" spans="1:11" ht="21" customHeight="1" x14ac:dyDescent="0.25">
      <c r="B47" s="22"/>
      <c r="C47" s="22"/>
      <c r="D47" s="22"/>
      <c r="F47" s="20" t="s">
        <v>33</v>
      </c>
      <c r="G47" s="25"/>
    </row>
    <row r="48" spans="1:11" ht="18.75" customHeight="1" x14ac:dyDescent="0.25">
      <c r="B48" s="22"/>
      <c r="C48" s="22"/>
      <c r="D48" s="22"/>
      <c r="F48" s="20" t="s">
        <v>34</v>
      </c>
      <c r="G48" s="25"/>
    </row>
    <row r="49" spans="2:11" ht="22.5" customHeight="1" x14ac:dyDescent="0.25">
      <c r="B49" s="22"/>
      <c r="C49" s="22"/>
      <c r="D49" s="22"/>
      <c r="F49" s="20" t="s">
        <v>35</v>
      </c>
      <c r="G49" s="25"/>
    </row>
    <row r="50" spans="2:11" ht="21.75" customHeight="1" x14ac:dyDescent="0.25">
      <c r="B50" s="22"/>
      <c r="C50" s="22"/>
      <c r="D50" s="22"/>
      <c r="F50" s="38" t="s">
        <v>28</v>
      </c>
      <c r="G50" s="39">
        <f>SUBTOTAL(109,Monthly_Expenses11142112029[Amount])</f>
        <v>0</v>
      </c>
    </row>
    <row r="51" spans="2:11" x14ac:dyDescent="0.25">
      <c r="B51" s="22"/>
      <c r="C51" s="22"/>
      <c r="D51" s="22"/>
    </row>
    <row r="52" spans="2:11" x14ac:dyDescent="0.25">
      <c r="B52" s="22"/>
      <c r="C52" s="22"/>
      <c r="D52" s="22"/>
    </row>
    <row r="53" spans="2:11" x14ac:dyDescent="0.25">
      <c r="B53" s="22"/>
      <c r="C53" s="22"/>
      <c r="D53" s="22"/>
    </row>
    <row r="56" spans="2:11" ht="6.95" customHeight="1" x14ac:dyDescent="0.25"/>
    <row r="57" spans="2:11" ht="30" customHeight="1" x14ac:dyDescent="0.25">
      <c r="B57" s="34" t="s">
        <v>36</v>
      </c>
      <c r="C57" s="35"/>
      <c r="D57" s="35"/>
      <c r="E57" s="35"/>
      <c r="F57" s="35"/>
      <c r="G57" s="35"/>
      <c r="H57" s="35"/>
      <c r="I57" s="35"/>
      <c r="J57" s="35"/>
      <c r="K57" s="35"/>
    </row>
    <row r="58" spans="2:11" s="27" customFormat="1" ht="21" customHeight="1" x14ac:dyDescent="0.25">
      <c r="B58" s="42" t="s">
        <v>37</v>
      </c>
      <c r="F58" s="45"/>
      <c r="G58" s="45"/>
      <c r="I58" s="45"/>
      <c r="J58" s="45"/>
      <c r="K58" s="45"/>
    </row>
    <row r="59" spans="2:11" s="27" customFormat="1" ht="15.75" x14ac:dyDescent="0.25">
      <c r="B59" s="45"/>
      <c r="C59" s="45"/>
      <c r="D59" s="45"/>
      <c r="E59" s="45"/>
      <c r="F59" s="45"/>
      <c r="G59" s="45"/>
      <c r="H59" s="45"/>
      <c r="I59" s="45"/>
      <c r="J59" s="45"/>
      <c r="K59" s="45"/>
    </row>
    <row r="60" spans="2:11" s="27" customFormat="1" ht="15.75" x14ac:dyDescent="0.25">
      <c r="B60" s="45"/>
      <c r="C60" s="45"/>
      <c r="D60" s="45"/>
      <c r="E60" s="45"/>
      <c r="F60" s="45"/>
      <c r="G60" s="45"/>
      <c r="H60" s="45"/>
      <c r="I60" s="45"/>
      <c r="J60" s="45"/>
      <c r="K60" s="45"/>
    </row>
    <row r="61" spans="2:11" s="27" customFormat="1" ht="15.75" x14ac:dyDescent="0.25">
      <c r="B61" s="45"/>
      <c r="C61" s="45"/>
      <c r="D61" s="45"/>
      <c r="E61" s="45"/>
      <c r="H61" s="45"/>
    </row>
    <row r="62" spans="2:11" s="27" customFormat="1" ht="15.75" x14ac:dyDescent="0.25">
      <c r="B62" s="42" t="s">
        <v>38</v>
      </c>
      <c r="F62" s="45"/>
      <c r="G62" s="45"/>
      <c r="I62" s="45"/>
      <c r="J62" s="45"/>
      <c r="K62" s="45"/>
    </row>
    <row r="63" spans="2:11" s="27" customFormat="1" ht="15.75" x14ac:dyDescent="0.25">
      <c r="B63" s="45"/>
      <c r="C63" s="45"/>
      <c r="D63" s="45"/>
      <c r="E63" s="45"/>
      <c r="F63" s="45"/>
      <c r="G63" s="45"/>
      <c r="H63" s="45"/>
      <c r="I63" s="45"/>
      <c r="J63" s="45"/>
      <c r="K63" s="45"/>
    </row>
    <row r="64" spans="2:11" s="27" customFormat="1" ht="15.75" x14ac:dyDescent="0.25">
      <c r="B64" s="45"/>
      <c r="C64" s="45"/>
      <c r="D64" s="45"/>
      <c r="E64" s="45"/>
      <c r="F64" s="45"/>
      <c r="G64" s="45"/>
      <c r="H64" s="45"/>
      <c r="I64" s="45"/>
      <c r="J64" s="45"/>
      <c r="K64" s="45"/>
    </row>
    <row r="65" spans="2:11" s="27" customFormat="1" ht="15.75" x14ac:dyDescent="0.25">
      <c r="B65" s="45"/>
      <c r="C65" s="45"/>
      <c r="D65" s="45"/>
      <c r="E65" s="45"/>
      <c r="H65" s="45"/>
    </row>
    <row r="66" spans="2:11" s="27" customFormat="1" ht="15.75" x14ac:dyDescent="0.25">
      <c r="B66" s="42" t="s">
        <v>39</v>
      </c>
      <c r="F66" s="45"/>
      <c r="G66" s="45"/>
      <c r="I66" s="45"/>
      <c r="J66" s="45"/>
      <c r="K66" s="45"/>
    </row>
    <row r="67" spans="2:11" s="27" customFormat="1" ht="15.75" x14ac:dyDescent="0.25">
      <c r="B67" s="45"/>
      <c r="C67" s="45"/>
      <c r="D67" s="45"/>
      <c r="E67" s="45"/>
      <c r="F67" s="45"/>
      <c r="G67" s="45"/>
      <c r="H67" s="45"/>
      <c r="I67" s="45"/>
      <c r="J67" s="45"/>
      <c r="K67" s="45"/>
    </row>
    <row r="68" spans="2:11" s="27" customFormat="1" ht="15.75" x14ac:dyDescent="0.25">
      <c r="B68" s="45"/>
      <c r="C68" s="45"/>
      <c r="D68" s="45"/>
      <c r="E68" s="45"/>
      <c r="F68" s="45"/>
      <c r="G68" s="45"/>
      <c r="H68" s="45"/>
      <c r="I68" s="45"/>
      <c r="J68" s="45"/>
      <c r="K68" s="45"/>
    </row>
    <row r="69" spans="2:11" s="27" customFormat="1" ht="15.75" x14ac:dyDescent="0.25">
      <c r="B69" s="45"/>
      <c r="C69" s="45"/>
      <c r="D69" s="45"/>
      <c r="E69" s="45"/>
      <c r="H69" s="45"/>
    </row>
    <row r="70" spans="2:11" s="27" customFormat="1" ht="15.75" x14ac:dyDescent="0.25"/>
    <row r="71" spans="2:11" s="27" customFormat="1" ht="15.75" x14ac:dyDescent="0.25"/>
    <row r="72" spans="2:11" s="27" customFormat="1" ht="15.75" x14ac:dyDescent="0.25"/>
    <row r="73" spans="2:11" s="27" customFormat="1" ht="15.75" x14ac:dyDescent="0.25"/>
    <row r="74" spans="2:11" s="27" customFormat="1" ht="15.75" x14ac:dyDescent="0.25"/>
    <row r="75" spans="2:11" s="27" customFormat="1" ht="15.75" x14ac:dyDescent="0.25"/>
    <row r="76" spans="2:11" s="27" customFormat="1" ht="15.75" x14ac:dyDescent="0.25"/>
    <row r="77" spans="2:11" s="27" customFormat="1" ht="15.75" x14ac:dyDescent="0.25">
      <c r="F77" s="2"/>
      <c r="G77" s="2"/>
      <c r="I77" s="2"/>
      <c r="J77" s="2"/>
      <c r="K77" s="2"/>
    </row>
  </sheetData>
  <sheetProtection algorithmName="SHA-512" hashValue="f9bZzEnw9WLu3wYDdek9gi+Q8rVheyF25DhZT+q1VCterRVHtA6UGlyO5Rf38ukGupfu+nHFyH9d/N/w4IF/Mg==" saltValue="24rJwW6spojHeoJZMrVSng==" spinCount="100000" sheet="1" objects="1" scenarios="1"/>
  <mergeCells count="7">
    <mergeCell ref="B32:C32"/>
    <mergeCell ref="I32:J32"/>
    <mergeCell ref="B3:K3"/>
    <mergeCell ref="I16:K16"/>
    <mergeCell ref="B31:D31"/>
    <mergeCell ref="F31:G31"/>
    <mergeCell ref="I31:K31"/>
  </mergeCells>
  <conditionalFormatting sqref="D12:D13">
    <cfRule type="cellIs" dxfId="25" priority="1" operator="lessThan">
      <formula>0</formula>
    </cfRule>
  </conditionalFormatting>
  <dataValidations count="4">
    <dataValidation allowBlank="1" showInputMessage="1" showErrorMessage="1" prompt="Type all your income and expenses in tables on this sheet. Type how long (in months) your semester is in cell J27." sqref="A31" xr:uid="{437949DF-74A4-4043-A0D4-5826CA917A62}"/>
    <dataValidation allowBlank="1" showInputMessage="1" showErrorMessage="1" prompt="Chart in cells B11, E11 &amp; H11 are updated automatically. Values are based on data from the tables in cells B28, E28 &amp; H29._x000a_Next tip is in cell A26." sqref="A16" xr:uid="{F08DA7D1-327E-4ED2-824A-A54B3E58787B}"/>
    <dataValidation allowBlank="1" showInputMessage="1" showErrorMessage="1" prompt="Create college budget in this worksheet. Next tip is in cell A4." sqref="A1:A2" xr:uid="{BC4D7CE8-22F6-4CCB-BF7D-98D3C1ACBDC5}"/>
    <dataValidation allowBlank="1" showInputMessage="1" showErrorMessage="1" prompt="Chart in cell B4 is updated automatically. Values are based on data from the tables in cells B28, E28 &amp; H29. Next tip in cell A11" sqref="A5" xr:uid="{17208FA5-856D-47AB-B6F7-D3C97CA61D53}"/>
  </dataValidations>
  <pageMargins left="0.25" right="0.25" top="0.75" bottom="0.75" header="0.3" footer="0.3"/>
  <pageSetup scale="49" orientation="portrait" r:id="rId1"/>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6D20-957F-45B4-8A37-3626EDECD81D}">
  <sheetPr>
    <tabColor rgb="FF004A8D"/>
    <pageSetUpPr fitToPage="1"/>
  </sheetPr>
  <dimension ref="A1:A45"/>
  <sheetViews>
    <sheetView topLeftCell="A9" workbookViewId="0">
      <selection activeCell="A2" sqref="A2:A45"/>
    </sheetView>
  </sheetViews>
  <sheetFormatPr defaultRowHeight="15" x14ac:dyDescent="0.25"/>
  <cols>
    <col min="1" max="1" width="173.42578125" customWidth="1"/>
  </cols>
  <sheetData>
    <row r="1" spans="1:1" ht="26.25" x14ac:dyDescent="0.4">
      <c r="A1" s="44" t="s">
        <v>42</v>
      </c>
    </row>
    <row r="2" spans="1:1" x14ac:dyDescent="0.25">
      <c r="A2" s="56" t="s">
        <v>43</v>
      </c>
    </row>
    <row r="3" spans="1:1" x14ac:dyDescent="0.25">
      <c r="A3" s="56"/>
    </row>
    <row r="4" spans="1:1" x14ac:dyDescent="0.25">
      <c r="A4" s="56"/>
    </row>
    <row r="5" spans="1:1" x14ac:dyDescent="0.25">
      <c r="A5" s="56"/>
    </row>
    <row r="6" spans="1:1" x14ac:dyDescent="0.25">
      <c r="A6" s="56"/>
    </row>
    <row r="7" spans="1:1" x14ac:dyDescent="0.25">
      <c r="A7" s="56"/>
    </row>
    <row r="8" spans="1:1" x14ac:dyDescent="0.25">
      <c r="A8" s="56"/>
    </row>
    <row r="9" spans="1:1" x14ac:dyDescent="0.25">
      <c r="A9" s="56"/>
    </row>
    <row r="10" spans="1:1" x14ac:dyDescent="0.25">
      <c r="A10" s="56"/>
    </row>
    <row r="11" spans="1:1" x14ac:dyDescent="0.25">
      <c r="A11" s="56"/>
    </row>
    <row r="12" spans="1:1" x14ac:dyDescent="0.25">
      <c r="A12" s="56"/>
    </row>
    <row r="13" spans="1:1" x14ac:dyDescent="0.25">
      <c r="A13" s="56"/>
    </row>
    <row r="14" spans="1:1" x14ac:dyDescent="0.25">
      <c r="A14" s="56"/>
    </row>
    <row r="15" spans="1:1" x14ac:dyDescent="0.25">
      <c r="A15" s="56"/>
    </row>
    <row r="16" spans="1:1" x14ac:dyDescent="0.25">
      <c r="A16" s="56"/>
    </row>
    <row r="17" spans="1:1" x14ac:dyDescent="0.25">
      <c r="A17" s="56"/>
    </row>
    <row r="18" spans="1:1" x14ac:dyDescent="0.25">
      <c r="A18" s="56"/>
    </row>
    <row r="19" spans="1:1" x14ac:dyDescent="0.25">
      <c r="A19" s="56"/>
    </row>
    <row r="20" spans="1:1" x14ac:dyDescent="0.25">
      <c r="A20" s="56"/>
    </row>
    <row r="21" spans="1:1" x14ac:dyDescent="0.25">
      <c r="A21" s="56"/>
    </row>
    <row r="22" spans="1:1" x14ac:dyDescent="0.25">
      <c r="A22" s="56"/>
    </row>
    <row r="23" spans="1:1" x14ac:dyDescent="0.25">
      <c r="A23" s="56"/>
    </row>
    <row r="24" spans="1:1" x14ac:dyDescent="0.25">
      <c r="A24" s="56"/>
    </row>
    <row r="25" spans="1:1" x14ac:dyDescent="0.25">
      <c r="A25" s="56"/>
    </row>
    <row r="26" spans="1:1" x14ac:dyDescent="0.25">
      <c r="A26" s="56"/>
    </row>
    <row r="27" spans="1:1" x14ac:dyDescent="0.25">
      <c r="A27" s="56"/>
    </row>
    <row r="28" spans="1:1" x14ac:dyDescent="0.25">
      <c r="A28" s="56"/>
    </row>
    <row r="29" spans="1:1" x14ac:dyDescent="0.25">
      <c r="A29" s="56"/>
    </row>
    <row r="30" spans="1:1" x14ac:dyDescent="0.25">
      <c r="A30" s="56"/>
    </row>
    <row r="31" spans="1:1" x14ac:dyDescent="0.25">
      <c r="A31" s="56"/>
    </row>
    <row r="32" spans="1:1" x14ac:dyDescent="0.25">
      <c r="A32" s="56"/>
    </row>
    <row r="33" spans="1:1" x14ac:dyDescent="0.25">
      <c r="A33" s="56"/>
    </row>
    <row r="34" spans="1:1" x14ac:dyDescent="0.25">
      <c r="A34" s="56"/>
    </row>
    <row r="35" spans="1:1" x14ac:dyDescent="0.25">
      <c r="A35" s="56"/>
    </row>
    <row r="36" spans="1:1" x14ac:dyDescent="0.25">
      <c r="A36" s="56"/>
    </row>
    <row r="37" spans="1:1" x14ac:dyDescent="0.25">
      <c r="A37" s="56"/>
    </row>
    <row r="38" spans="1:1" x14ac:dyDescent="0.25">
      <c r="A38" s="56"/>
    </row>
    <row r="39" spans="1:1" x14ac:dyDescent="0.25">
      <c r="A39" s="56"/>
    </row>
    <row r="40" spans="1:1" x14ac:dyDescent="0.25">
      <c r="A40" s="56"/>
    </row>
    <row r="41" spans="1:1" x14ac:dyDescent="0.25">
      <c r="A41" s="56"/>
    </row>
    <row r="42" spans="1:1" x14ac:dyDescent="0.25">
      <c r="A42" s="56"/>
    </row>
    <row r="43" spans="1:1" x14ac:dyDescent="0.25">
      <c r="A43" s="56"/>
    </row>
    <row r="44" spans="1:1" x14ac:dyDescent="0.25">
      <c r="A44" s="56"/>
    </row>
    <row r="45" spans="1:1" ht="63.75" customHeight="1" x14ac:dyDescent="0.25">
      <c r="A45" s="56"/>
    </row>
  </sheetData>
  <mergeCells count="1">
    <mergeCell ref="A2:A45"/>
  </mergeCells>
  <pageMargins left="0.7" right="0.7" top="0.75" bottom="0.75" header="0.3" footer="0.3"/>
  <pageSetup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Semester 1 - Monthly Budget</vt:lpstr>
      <vt:lpstr>Semester 2 - Monthly Budget</vt:lpstr>
      <vt:lpstr>Summer - Monthly Budget</vt:lpstr>
      <vt:lpstr>Semester 3 - Monthly Budget </vt:lpstr>
      <vt:lpstr>Semester 4 - Monthly Budget</vt:lpstr>
      <vt:lpstr>Outside Resources</vt:lpstr>
      <vt:lpstr>'Semester 1 - Monthly Budget'!Months_in_semester</vt:lpstr>
      <vt:lpstr>'Semester 2 - Monthly Budget'!Months_in_semester</vt:lpstr>
      <vt:lpstr>'Semester 3 - Monthly Budget '!Months_in_semester</vt:lpstr>
      <vt:lpstr>'Semester 4 - Monthly Budget'!Months_in_semester</vt:lpstr>
      <vt:lpstr>'Summer - Monthly Budget'!Months_in_semester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CoraBeth Schmitz</dc:creator>
  <cp:lastModifiedBy>CoraBeth Schmitz</cp:lastModifiedBy>
  <cp:lastPrinted>2024-03-21T17:35:48Z</cp:lastPrinted>
  <dcterms:created xsi:type="dcterms:W3CDTF">2024-01-26T14:09:24Z</dcterms:created>
  <dcterms:modified xsi:type="dcterms:W3CDTF">2024-03-28T13:52:56Z</dcterms:modified>
</cp:coreProperties>
</file>